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520"/>
  </bookViews>
  <sheets>
    <sheet name="目录" sheetId="21" r:id="rId1"/>
    <sheet name="表一" sheetId="30" r:id="rId2"/>
    <sheet name="表二" sheetId="31" r:id="rId3"/>
    <sheet name="表三" sheetId="17" r:id="rId4"/>
    <sheet name="表四" sheetId="32" r:id="rId5"/>
    <sheet name="表五" sheetId="33" r:id="rId6"/>
    <sheet name="表六" sheetId="22" r:id="rId7"/>
    <sheet name="表七" sheetId="8" r:id="rId8"/>
    <sheet name="表八" sheetId="34" r:id="rId9"/>
    <sheet name="表九" sheetId="35" r:id="rId10"/>
    <sheet name="表十" sheetId="11" r:id="rId11"/>
    <sheet name="表十一" sheetId="36" r:id="rId12"/>
    <sheet name="表十二" sheetId="27" r:id="rId13"/>
    <sheet name="Sheet1" sheetId="29" r:id="rId14"/>
  </sheets>
  <externalReferences>
    <externalReference r:id="rId15"/>
  </externalReferences>
  <definedNames>
    <definedName name="_xlnm.Print_Titles" localSheetId="3">表三!$2:$5</definedName>
    <definedName name="_xlnm.Print_Area" localSheetId="3">表三!$A$2:$C$41</definedName>
    <definedName name="_Order1" hidden="1">255</definedName>
    <definedName name="_Order2" hidden="1">255</definedName>
    <definedName name="CZ">4</definedName>
    <definedName name="database3">#REF!</definedName>
    <definedName name="_dq1">黄梅县</definedName>
    <definedName name="_DQ123">黄梅县</definedName>
    <definedName name="DS">2</definedName>
    <definedName name="GK_A">1700000000</definedName>
    <definedName name="GK_B">1714000000</definedName>
    <definedName name="GK_C">1714010000</definedName>
    <definedName name="GK_D">1714100000</definedName>
    <definedName name="GK_E">1714030000</definedName>
    <definedName name="GK_F">1714040000</definedName>
    <definedName name="GK_G">1714050000</definedName>
    <definedName name="GK_H">1714060000</definedName>
    <definedName name="GK_I">1714070000</definedName>
    <definedName name="GK_J">1714080000</definedName>
    <definedName name="GK_K">1714090000</definedName>
    <definedName name="GK_L">1714100000</definedName>
    <definedName name="GK_M">1714110000</definedName>
    <definedName name="GK_N">1714120000</definedName>
    <definedName name="GK_O">1718000000</definedName>
    <definedName name="GK_P">1719000000</definedName>
    <definedName name="GK_Q">1717000000</definedName>
    <definedName name="GK_R">1709000000</definedName>
    <definedName name="GS">1</definedName>
    <definedName name="gxxe2003">'[1]P1012001'!$A$6:$E$117</definedName>
    <definedName name="HG">3</definedName>
    <definedName name="JC_DS">3</definedName>
    <definedName name="JC_QX">4</definedName>
    <definedName name="JC_SS">2</definedName>
    <definedName name="JC_XZ">5</definedName>
    <definedName name="JC_ZY">1</definedName>
    <definedName name="kkkk">#REF!</definedName>
    <definedName name="_xlnm.Print_Area">#N/A</definedName>
    <definedName name="_xlnm.Print_Titles">#N/A</definedName>
    <definedName name="QT">5</definedName>
    <definedName name="RQ">20070611</definedName>
    <definedName name="TQ">20060612</definedName>
    <definedName name="TTQ">20050610</definedName>
    <definedName name="database3" localSheetId="2">#REF!</definedName>
    <definedName name="__dq1">黄梅县</definedName>
    <definedName name="__DQ123">黄梅县</definedName>
    <definedName name="GK_A" localSheetId="2">1700000000</definedName>
    <definedName name="GK_B" localSheetId="2">1714000000</definedName>
    <definedName name="GK_C" localSheetId="2">1714010000</definedName>
    <definedName name="GK_D" localSheetId="2">1714100000</definedName>
    <definedName name="GK_E" localSheetId="2">1714030000</definedName>
    <definedName name="GK_F" localSheetId="2">1714040000</definedName>
    <definedName name="GK_G" localSheetId="2">1714050000</definedName>
    <definedName name="GK_H" localSheetId="2">1714060000</definedName>
    <definedName name="GK_I" localSheetId="2">1714070000</definedName>
    <definedName name="GK_J" localSheetId="2">1714080000</definedName>
    <definedName name="GK_K" localSheetId="2">1714090000</definedName>
    <definedName name="GK_L" localSheetId="2">1714100000</definedName>
    <definedName name="GK_M" localSheetId="2">1714110000</definedName>
    <definedName name="GK_N" localSheetId="2">1714120000</definedName>
    <definedName name="GK_O" localSheetId="2">1718000000</definedName>
    <definedName name="GK_P" localSheetId="2">1719000000</definedName>
    <definedName name="GK_Q" localSheetId="2">1717000000</definedName>
    <definedName name="GK_R" localSheetId="2">1709000000</definedName>
    <definedName name="kkkk" localSheetId="2">#REF!</definedName>
    <definedName name="RQ" localSheetId="2">20070611</definedName>
    <definedName name="TQ" localSheetId="2">20060612</definedName>
    <definedName name="TTQ" localSheetId="2">20050610</definedName>
    <definedName name="database3" localSheetId="4">#REF!</definedName>
    <definedName name="___dq1">黄梅县</definedName>
    <definedName name="___DQ123">黄梅县</definedName>
    <definedName name="GK_A" localSheetId="4">1700000000</definedName>
    <definedName name="GK_B" localSheetId="4">1714000000</definedName>
    <definedName name="GK_C" localSheetId="4">1714010000</definedName>
    <definedName name="GK_D" localSheetId="4">1714100000</definedName>
    <definedName name="GK_E" localSheetId="4">1714030000</definedName>
    <definedName name="GK_F" localSheetId="4">1714040000</definedName>
    <definedName name="GK_G" localSheetId="4">1714050000</definedName>
    <definedName name="GK_H" localSheetId="4">1714060000</definedName>
    <definedName name="GK_I" localSheetId="4">1714070000</definedName>
    <definedName name="GK_J" localSheetId="4">1714080000</definedName>
    <definedName name="GK_K" localSheetId="4">1714090000</definedName>
    <definedName name="GK_L" localSheetId="4">1714100000</definedName>
    <definedName name="GK_M" localSheetId="4">1714110000</definedName>
    <definedName name="GK_N" localSheetId="4">1714120000</definedName>
    <definedName name="GK_O" localSheetId="4">1718000000</definedName>
    <definedName name="GK_P" localSheetId="4">1719000000</definedName>
    <definedName name="GK_Q" localSheetId="4">1717000000</definedName>
    <definedName name="GK_R" localSheetId="4">1709000000</definedName>
    <definedName name="kkkk" localSheetId="4">#REF!</definedName>
    <definedName name="_xlnm.Print_Titles" localSheetId="4">表四!$A$2:$IV$6</definedName>
    <definedName name="RQ" localSheetId="4">20070611</definedName>
    <definedName name="TQ" localSheetId="4">20060612</definedName>
    <definedName name="TTQ" localSheetId="4">20050610</definedName>
    <definedName name="_xlnm._FilterDatabase" localSheetId="4" hidden="1">表四!$A$5:$E$357</definedName>
    <definedName name="database3" localSheetId="5">#REF!</definedName>
    <definedName name="____dq1">黄梅县</definedName>
    <definedName name="____DQ123">黄梅县</definedName>
    <definedName name="GK_A" localSheetId="5">1700000000</definedName>
    <definedName name="GK_B" localSheetId="5">1714000000</definedName>
    <definedName name="GK_C" localSheetId="5">1714010000</definedName>
    <definedName name="GK_D" localSheetId="5">1714100000</definedName>
    <definedName name="GK_E" localSheetId="5">1714030000</definedName>
    <definedName name="GK_F" localSheetId="5">1714040000</definedName>
    <definedName name="GK_G" localSheetId="5">1714050000</definedName>
    <definedName name="GK_H" localSheetId="5">1714060000</definedName>
    <definedName name="GK_I" localSheetId="5">1714070000</definedName>
    <definedName name="GK_J" localSheetId="5">1714080000</definedName>
    <definedName name="GK_K" localSheetId="5">1714090000</definedName>
    <definedName name="GK_L" localSheetId="5">1714100000</definedName>
    <definedName name="GK_M" localSheetId="5">1714110000</definedName>
    <definedName name="GK_N" localSheetId="5">1714120000</definedName>
    <definedName name="GK_O" localSheetId="5">1718000000</definedName>
    <definedName name="GK_P" localSheetId="5">1719000000</definedName>
    <definedName name="GK_Q" localSheetId="5">1717000000</definedName>
    <definedName name="GK_R" localSheetId="5">1709000000</definedName>
    <definedName name="kkkk" localSheetId="5">#REF!</definedName>
    <definedName name="_xlnm.Print_Titles" localSheetId="5">表五!$A$2:$IV$5</definedName>
    <definedName name="RQ" localSheetId="5">20070611</definedName>
    <definedName name="TQ" localSheetId="5">20060612</definedName>
    <definedName name="TTQ" localSheetId="5">20050610</definedName>
    <definedName name="database3" localSheetId="8">#REF!</definedName>
    <definedName name="_____dq1">黄梅县</definedName>
    <definedName name="_____DQ123">黄梅县</definedName>
    <definedName name="GK_A" localSheetId="8">1700000000</definedName>
    <definedName name="GK_B" localSheetId="8">1714000000</definedName>
    <definedName name="GK_C" localSheetId="8">1714010000</definedName>
    <definedName name="GK_D" localSheetId="8">1714100000</definedName>
    <definedName name="GK_E" localSheetId="8">1714030000</definedName>
    <definedName name="GK_F" localSheetId="8">1714040000</definedName>
    <definedName name="GK_G" localSheetId="8">1714050000</definedName>
    <definedName name="GK_H" localSheetId="8">1714060000</definedName>
    <definedName name="GK_I" localSheetId="8">1714070000</definedName>
    <definedName name="GK_J" localSheetId="8">1714080000</definedName>
    <definedName name="GK_K" localSheetId="8">1714090000</definedName>
    <definedName name="GK_L" localSheetId="8">1714100000</definedName>
    <definedName name="GK_M" localSheetId="8">1714110000</definedName>
    <definedName name="GK_N" localSheetId="8">1714120000</definedName>
    <definedName name="GK_O" localSheetId="8">1718000000</definedName>
    <definedName name="GK_P" localSheetId="8">1719000000</definedName>
    <definedName name="GK_Q" localSheetId="8">1717000000</definedName>
    <definedName name="GK_R" localSheetId="8">1709000000</definedName>
    <definedName name="kkkk" localSheetId="8">#REF!</definedName>
    <definedName name="RQ" localSheetId="8">20070611</definedName>
    <definedName name="TQ" localSheetId="8">20060612</definedName>
    <definedName name="TTQ" localSheetId="8">20050610</definedName>
    <definedName name="database3" localSheetId="9">#REF!</definedName>
    <definedName name="______dq1">黄梅县</definedName>
    <definedName name="______DQ123">黄梅县</definedName>
    <definedName name="GK_A" localSheetId="9">1700000000</definedName>
    <definedName name="GK_B" localSheetId="9">1714000000</definedName>
    <definedName name="GK_C" localSheetId="9">1714010000</definedName>
    <definedName name="GK_D" localSheetId="9">1714100000</definedName>
    <definedName name="GK_E" localSheetId="9">1714030000</definedName>
    <definedName name="GK_F" localSheetId="9">1714040000</definedName>
    <definedName name="GK_G" localSheetId="9">1714050000</definedName>
    <definedName name="GK_H" localSheetId="9">1714060000</definedName>
    <definedName name="GK_I" localSheetId="9">1714070000</definedName>
    <definedName name="GK_J" localSheetId="9">1714080000</definedName>
    <definedName name="GK_K" localSheetId="9">1714090000</definedName>
    <definedName name="GK_L" localSheetId="9">1714100000</definedName>
    <definedName name="GK_M" localSheetId="9">1714110000</definedName>
    <definedName name="GK_N" localSheetId="9">1714120000</definedName>
    <definedName name="GK_O" localSheetId="9">1718000000</definedName>
    <definedName name="GK_P" localSheetId="9">1719000000</definedName>
    <definedName name="GK_Q" localSheetId="9">1717000000</definedName>
    <definedName name="GK_R" localSheetId="9">1709000000</definedName>
    <definedName name="kkkk" localSheetId="9">#REF!</definedName>
    <definedName name="RQ" localSheetId="9">20070611</definedName>
    <definedName name="TQ" localSheetId="9">20060612</definedName>
    <definedName name="TTQ" localSheetId="9">20050610</definedName>
    <definedName name="_xlnm.Print_Titles" localSheetId="11">表十一!$A$2:$IV$4</definedName>
    <definedName name="database3" localSheetId="11">#REF!</definedName>
    <definedName name="_______dq1">黄梅县</definedName>
    <definedName name="_______DQ123">黄梅县</definedName>
    <definedName name="GK_A" localSheetId="11">1700000000</definedName>
    <definedName name="GK_B" localSheetId="11">1714000000</definedName>
    <definedName name="GK_C" localSheetId="11">1714010000</definedName>
    <definedName name="GK_D" localSheetId="11">1714100000</definedName>
    <definedName name="GK_E" localSheetId="11">1714030000</definedName>
    <definedName name="GK_F" localSheetId="11">1714040000</definedName>
    <definedName name="GK_G" localSheetId="11">1714050000</definedName>
    <definedName name="GK_H" localSheetId="11">1714060000</definedName>
    <definedName name="GK_I" localSheetId="11">1714070000</definedName>
    <definedName name="GK_J" localSheetId="11">1714080000</definedName>
    <definedName name="GK_K" localSheetId="11">1714090000</definedName>
    <definedName name="GK_L" localSheetId="11">1714100000</definedName>
    <definedName name="GK_M" localSheetId="11">1714110000</definedName>
    <definedName name="GK_N" localSheetId="11">1714120000</definedName>
    <definedName name="GK_O" localSheetId="11">1718000000</definedName>
    <definedName name="GK_P" localSheetId="11">1719000000</definedName>
    <definedName name="GK_Q" localSheetId="11">1717000000</definedName>
    <definedName name="GK_R" localSheetId="11">1709000000</definedName>
    <definedName name="kkkk" localSheetId="11">#REF!</definedName>
    <definedName name="RQ" localSheetId="11">20070611</definedName>
    <definedName name="TQ" localSheetId="11">20060612</definedName>
    <definedName name="TTQ" localSheetId="11">20050610</definedName>
  </definedNames>
  <calcPr calcId="144525"/>
</workbook>
</file>

<file path=xl/sharedStrings.xml><?xml version="1.0" encoding="utf-8"?>
<sst xmlns="http://schemas.openxmlformats.org/spreadsheetml/2006/main" count="1025">
  <si>
    <t>宁陕县2018年预算公开目录</t>
  </si>
  <si>
    <t>表一：宁陕县2018年一般公共预算收支总表</t>
  </si>
  <si>
    <t>表二：宁陕县2018年一般公共预算收入表</t>
  </si>
  <si>
    <t>表三：宁陕县2018年一般公共预算税收返还和转移支付表</t>
  </si>
  <si>
    <t>表四：宁陕县2018年一般公共预算支出预算表（功能分类）</t>
  </si>
  <si>
    <t>表五：宁陕县2018年一般公共预算支出预算表（经济分类）</t>
  </si>
  <si>
    <t>表六：宁陕县2018年一般公共预算“三公”经费表</t>
  </si>
  <si>
    <t>表七：宁陕县政府一般债务限额和余额情况表</t>
  </si>
  <si>
    <t>表八：宁陕县2018年政府性基金收支预算表</t>
  </si>
  <si>
    <t>表九：宁陕县2018年政府性基金支出预算表</t>
  </si>
  <si>
    <t>表十：宁陕县政府专项债务限额和余额情况表</t>
  </si>
  <si>
    <t>表十一：宁陕县2018年社会保险基金收支预算表</t>
  </si>
  <si>
    <t>表十二：宁陕县2018年国有资本经营预算收支预算表</t>
  </si>
  <si>
    <t>表一</t>
  </si>
  <si>
    <t>宁陕县2018年公共财政预算收支总表</t>
  </si>
  <si>
    <t>单位：万元</t>
  </si>
  <si>
    <t>收                  入</t>
  </si>
  <si>
    <t>支               出</t>
  </si>
  <si>
    <t>项          目</t>
  </si>
  <si>
    <t>2017年  预算数</t>
  </si>
  <si>
    <t>2018年
预算数</t>
  </si>
  <si>
    <t>2018年预算比上年±%</t>
  </si>
  <si>
    <t>项       目</t>
  </si>
  <si>
    <t xml:space="preserve">    本级收入</t>
  </si>
  <si>
    <t>一、一般公共服务支出</t>
  </si>
  <si>
    <t xml:space="preserve">    返还性收入</t>
  </si>
  <si>
    <t>二、国防支出</t>
  </si>
  <si>
    <t xml:space="preserve">    一般性转移支付收入</t>
  </si>
  <si>
    <t>三、公共安全支出</t>
  </si>
  <si>
    <t xml:space="preserve">      体制补助收入</t>
  </si>
  <si>
    <t>四、教育支出</t>
  </si>
  <si>
    <t xml:space="preserve">      均衡性转移支付收入</t>
  </si>
  <si>
    <t>五、科学技术支出</t>
  </si>
  <si>
    <t xml:space="preserve">      县级基本财力保障机制奖补资金收入</t>
  </si>
  <si>
    <t>六、文化体育与传媒支出</t>
  </si>
  <si>
    <t xml:space="preserve">      调整工资转移支付收入</t>
  </si>
  <si>
    <t>七、社会保障和就业支出</t>
  </si>
  <si>
    <t xml:space="preserve">      结算补助收入</t>
  </si>
  <si>
    <t>八、医疗卫生与计划生育支出</t>
  </si>
  <si>
    <t xml:space="preserve">      企业事业单位划转补助收入</t>
  </si>
  <si>
    <t>九、节能环保支出</t>
  </si>
  <si>
    <t xml:space="preserve">      教育转移支付收入</t>
  </si>
  <si>
    <t>十、城乡社区支出</t>
  </si>
  <si>
    <t xml:space="preserve">      医疗卫生转移支付收入</t>
  </si>
  <si>
    <t>十一、农林水支出</t>
  </si>
  <si>
    <t xml:space="preserve">      农村税费改革补助收入</t>
  </si>
  <si>
    <t>十二、交通运输支出</t>
  </si>
  <si>
    <t>重点生态功能区转移支付收入</t>
  </si>
  <si>
    <t>十三、资源勘探信息等支出</t>
  </si>
  <si>
    <t xml:space="preserve">      革命老区转移支付收入</t>
  </si>
  <si>
    <t>十四、商业服务业等支出</t>
  </si>
  <si>
    <t xml:space="preserve">      基层政权补助收入</t>
  </si>
  <si>
    <t>十五、金融支出</t>
  </si>
  <si>
    <t xml:space="preserve">      残疾人两项补贴转移支付收入</t>
  </si>
  <si>
    <t>十六、国土海洋气象等支出</t>
  </si>
  <si>
    <t>十七、住房保障支出</t>
  </si>
  <si>
    <t xml:space="preserve">    专项转移支付收入</t>
  </si>
  <si>
    <t>十八、粮油物资储备支出</t>
  </si>
  <si>
    <t>十九、预备费</t>
  </si>
  <si>
    <t>二十、其他支出</t>
  </si>
  <si>
    <t>二十一、债务付息支出</t>
  </si>
  <si>
    <t>财政支出合计</t>
  </si>
  <si>
    <t xml:space="preserve">  上年结余收入</t>
  </si>
  <si>
    <t xml:space="preserve">  调入资金</t>
  </si>
  <si>
    <t>　　专项上解支出</t>
  </si>
  <si>
    <t xml:space="preserve">    调入预算稳定调节基金</t>
  </si>
  <si>
    <t xml:space="preserve">    债券还本</t>
  </si>
  <si>
    <t xml:space="preserve">    从其他资金调入</t>
  </si>
  <si>
    <t xml:space="preserve">  年终结余</t>
  </si>
  <si>
    <t xml:space="preserve">  地方政府一般债务转贷收入</t>
  </si>
  <si>
    <t xml:space="preserve">       其中：结转下年支出</t>
  </si>
  <si>
    <t>收入合计</t>
  </si>
  <si>
    <t>支出总计</t>
  </si>
  <si>
    <t>表二</t>
  </si>
  <si>
    <t>宁陕县2018年一般公共预算收入表</t>
  </si>
  <si>
    <t xml:space="preserve">     单位：万元</t>
  </si>
  <si>
    <t>2017年执行数</t>
  </si>
  <si>
    <t>2018年预算数</t>
  </si>
  <si>
    <r>
      <rPr>
        <b/>
        <sz val="12"/>
        <rFont val="楷体_GB2312"/>
        <charset val="134"/>
      </rPr>
      <t>预算数比上年</t>
    </r>
    <r>
      <rPr>
        <b/>
        <sz val="12"/>
        <rFont val="宋体"/>
        <charset val="134"/>
      </rPr>
      <t>±</t>
    </r>
    <r>
      <rPr>
        <b/>
        <sz val="12"/>
        <rFont val="楷体_GB2312"/>
        <charset val="134"/>
      </rPr>
      <t>%</t>
    </r>
  </si>
  <si>
    <t>备              注</t>
  </si>
  <si>
    <t>一、税收收入</t>
  </si>
  <si>
    <t>其中：一般公共预算收入国税部门2700万元，地税部门3825万元，财政部门2795万元.</t>
  </si>
  <si>
    <t>1、增值税留地方</t>
  </si>
  <si>
    <t>2、 营业税</t>
  </si>
  <si>
    <t>3、企业所得税</t>
  </si>
  <si>
    <t>4、个人所得税</t>
  </si>
  <si>
    <t>5、资源税</t>
  </si>
  <si>
    <t>6、城市维护建设税</t>
  </si>
  <si>
    <t>7、房产税</t>
  </si>
  <si>
    <t>8、印花税</t>
  </si>
  <si>
    <t>9、城镇土地使用税</t>
  </si>
  <si>
    <t>10、土地增值税</t>
  </si>
  <si>
    <t>11、车船使用和牌照税</t>
  </si>
  <si>
    <t>12、耕地占用税</t>
  </si>
  <si>
    <t>13、契税</t>
  </si>
  <si>
    <t>14、环境保护税</t>
  </si>
  <si>
    <t>二、非税收入</t>
  </si>
  <si>
    <t>1、专项收入</t>
  </si>
  <si>
    <t>2、行政事业性收费收入</t>
  </si>
  <si>
    <t>3、罚没收入</t>
  </si>
  <si>
    <t>4、国有资源（资产）有偿使用收入</t>
  </si>
  <si>
    <t>5、其他收入</t>
  </si>
  <si>
    <t>6、政府住房基金收入</t>
  </si>
  <si>
    <t>一般预算收入</t>
  </si>
  <si>
    <t>上划中省市收入</t>
  </si>
  <si>
    <t>财政一般预算总收入</t>
  </si>
  <si>
    <t>表三</t>
  </si>
  <si>
    <t>宁陕县2018年一般公共预算税收返还和转移支付表</t>
  </si>
  <si>
    <t>项    目</t>
  </si>
  <si>
    <t>合   计</t>
  </si>
  <si>
    <t>1、返还性收入</t>
  </si>
  <si>
    <t>其中:消费税和增值税返还</t>
  </si>
  <si>
    <t xml:space="preserve">     所得税基数返还</t>
  </si>
  <si>
    <t xml:space="preserve">     营改增基数返还</t>
  </si>
  <si>
    <t>2、一般性转移支付收入</t>
  </si>
  <si>
    <t>其中：体制补助收入</t>
  </si>
  <si>
    <t xml:space="preserve">      脱贫攻坚转移支付收入</t>
  </si>
  <si>
    <t xml:space="preserve">      县域经济激励奖励转移支付</t>
  </si>
  <si>
    <t xml:space="preserve">      财政管理绩效考核奖励资金</t>
  </si>
  <si>
    <t xml:space="preserve">      重点生态功能区转移支付收入</t>
  </si>
  <si>
    <t xml:space="preserve">  3、  专项转移支付收入</t>
  </si>
  <si>
    <t xml:space="preserve">      一般公共服务</t>
  </si>
  <si>
    <t xml:space="preserve">      公共安全</t>
  </si>
  <si>
    <t xml:space="preserve">      教育</t>
  </si>
  <si>
    <t xml:space="preserve">      科学技术</t>
  </si>
  <si>
    <t xml:space="preserve">      文化体育与传媒</t>
  </si>
  <si>
    <t xml:space="preserve">      社会保障和就业</t>
  </si>
  <si>
    <t xml:space="preserve">      医疗卫生</t>
  </si>
  <si>
    <t xml:space="preserve">      节能环保</t>
  </si>
  <si>
    <t xml:space="preserve">      农林水</t>
  </si>
  <si>
    <t xml:space="preserve">      交通运输</t>
  </si>
  <si>
    <t xml:space="preserve">      资源勘探电力信息等</t>
  </si>
  <si>
    <t xml:space="preserve">      商业服务业等</t>
  </si>
  <si>
    <t xml:space="preserve">      国土海洋气象等</t>
  </si>
  <si>
    <t xml:space="preserve">      住房保障</t>
  </si>
  <si>
    <t xml:space="preserve">      其他支出</t>
  </si>
  <si>
    <t>表四</t>
  </si>
  <si>
    <t xml:space="preserve">         宁陕县2018年一般预算支出明细表</t>
  </si>
  <si>
    <t xml:space="preserve">       （功能科目）</t>
  </si>
  <si>
    <t xml:space="preserve">                                                     单位：万元</t>
  </si>
  <si>
    <t>预算科目编码</t>
  </si>
  <si>
    <t>项目</t>
  </si>
  <si>
    <t>年初预算数</t>
  </si>
  <si>
    <t>类</t>
  </si>
  <si>
    <t>款</t>
  </si>
  <si>
    <t>项</t>
  </si>
  <si>
    <t>一般公共预算支出</t>
  </si>
  <si>
    <t>合计</t>
  </si>
  <si>
    <t>201</t>
  </si>
  <si>
    <t xml:space="preserve"> 一般公共服务支出</t>
  </si>
  <si>
    <t>20101</t>
  </si>
  <si>
    <t xml:space="preserve">  人大事务</t>
  </si>
  <si>
    <t xml:space="preserve">  </t>
  </si>
  <si>
    <t>2010101</t>
  </si>
  <si>
    <t xml:space="preserve">    行政运行（人大事务）</t>
  </si>
  <si>
    <t>2010108</t>
  </si>
  <si>
    <t xml:space="preserve">    代表工作</t>
  </si>
  <si>
    <t>2010199</t>
  </si>
  <si>
    <t xml:space="preserve">    其他人大事务支出</t>
  </si>
  <si>
    <t>20102</t>
  </si>
  <si>
    <t xml:space="preserve">  政协事务</t>
  </si>
  <si>
    <t>2010201</t>
  </si>
  <si>
    <t xml:space="preserve">    行政运行（政协事务）</t>
  </si>
  <si>
    <t>2010202</t>
  </si>
  <si>
    <t xml:space="preserve">    一般行政管理事务（政协事务）</t>
  </si>
  <si>
    <t>2010205</t>
  </si>
  <si>
    <t xml:space="preserve">    委员视察</t>
  </si>
  <si>
    <t>20103</t>
  </si>
  <si>
    <t xml:space="preserve">  政府办公厅（室）及相关机构事务</t>
  </si>
  <si>
    <t>2010301</t>
  </si>
  <si>
    <t xml:space="preserve">    行政运行（政府办公厅（室）及相关机构事务）</t>
  </si>
  <si>
    <t>2010302</t>
  </si>
  <si>
    <t xml:space="preserve">    一般行政管理事务（政府办公厅（室）及相关机构事务）</t>
  </si>
  <si>
    <t>2010303</t>
  </si>
  <si>
    <t xml:space="preserve">    机关服务（政府办公厅（室）及相关机构事务）</t>
  </si>
  <si>
    <t>2010308</t>
  </si>
  <si>
    <t xml:space="preserve">    信访事务</t>
  </si>
  <si>
    <t>2010399</t>
  </si>
  <si>
    <t xml:space="preserve">    其他政府办公厅（室）及相关机构事务支出</t>
  </si>
  <si>
    <t>20104</t>
  </si>
  <si>
    <t xml:space="preserve">  发展与改革事务</t>
  </si>
  <si>
    <t>2010401</t>
  </si>
  <si>
    <t xml:space="preserve">    行政运行（发展与改革事务）</t>
  </si>
  <si>
    <t>2010408</t>
  </si>
  <si>
    <t xml:space="preserve">    物价管理</t>
  </si>
  <si>
    <t>20105</t>
  </si>
  <si>
    <t xml:space="preserve">  统计信息事务</t>
  </si>
  <si>
    <t>2010501</t>
  </si>
  <si>
    <t xml:space="preserve">    行政运行（统计信息事务）</t>
  </si>
  <si>
    <t>2010505</t>
  </si>
  <si>
    <t xml:space="preserve">    专项统计业务</t>
  </si>
  <si>
    <t>2010508</t>
  </si>
  <si>
    <t xml:space="preserve">    统计抽样调查</t>
  </si>
  <si>
    <t>20106</t>
  </si>
  <si>
    <t xml:space="preserve">  财政事务</t>
  </si>
  <si>
    <t>2010601</t>
  </si>
  <si>
    <t xml:space="preserve">    行政运行（财政事务）</t>
  </si>
  <si>
    <t>2010605</t>
  </si>
  <si>
    <t xml:space="preserve">    财政国库业务</t>
  </si>
  <si>
    <t>2010607</t>
  </si>
  <si>
    <t xml:space="preserve">    信息化建设（财政事务）</t>
  </si>
  <si>
    <t>2010608</t>
  </si>
  <si>
    <t xml:space="preserve">    财政委托业务支出</t>
  </si>
  <si>
    <t>2010699</t>
  </si>
  <si>
    <t xml:space="preserve">    其他财政事务支出</t>
  </si>
  <si>
    <t>20107</t>
  </si>
  <si>
    <t xml:space="preserve">  税收事务</t>
  </si>
  <si>
    <t>2010706</t>
  </si>
  <si>
    <t xml:space="preserve">    代扣代收代征税款手续费</t>
  </si>
  <si>
    <t>2010799</t>
  </si>
  <si>
    <t xml:space="preserve">    其他税收事务支出</t>
  </si>
  <si>
    <t>20108</t>
  </si>
  <si>
    <t xml:space="preserve">  审计事务</t>
  </si>
  <si>
    <t>2010801</t>
  </si>
  <si>
    <t xml:space="preserve">    行政运行（审计事务）</t>
  </si>
  <si>
    <t>2010804</t>
  </si>
  <si>
    <t xml:space="preserve">    审计业务</t>
  </si>
  <si>
    <t>2010899</t>
  </si>
  <si>
    <t xml:space="preserve">    其他审计事务支出</t>
  </si>
  <si>
    <t>20110</t>
  </si>
  <si>
    <t>2101099</t>
  </si>
  <si>
    <t>其他人力资源事务支出</t>
  </si>
  <si>
    <t>20111</t>
  </si>
  <si>
    <t xml:space="preserve">  纪检监察事务</t>
  </si>
  <si>
    <t>2011101</t>
  </si>
  <si>
    <t xml:space="preserve">    行政运行（纪检监察事务）</t>
  </si>
  <si>
    <t>2011199</t>
  </si>
  <si>
    <t xml:space="preserve">    其他纪检监察事务支出</t>
  </si>
  <si>
    <t>20113</t>
  </si>
  <si>
    <t xml:space="preserve">  商贸事务</t>
  </si>
  <si>
    <t>2011301</t>
  </si>
  <si>
    <t xml:space="preserve">    行政运行（商贸事务）</t>
  </si>
  <si>
    <t>2011308</t>
  </si>
  <si>
    <t xml:space="preserve">    招商引资</t>
  </si>
  <si>
    <t>2011350</t>
  </si>
  <si>
    <t xml:space="preserve">    事业运行（商贸事务）</t>
  </si>
  <si>
    <t>2011399</t>
  </si>
  <si>
    <t xml:space="preserve">    其他商贸事务支出</t>
  </si>
  <si>
    <t>20115</t>
  </si>
  <si>
    <t xml:space="preserve">  工商行政管理事务</t>
  </si>
  <si>
    <t>2011501</t>
  </si>
  <si>
    <t xml:space="preserve">    行政运行（工商行政管理事务）</t>
  </si>
  <si>
    <t>20117</t>
  </si>
  <si>
    <t xml:space="preserve">  质量技术监督与检验检疫事务</t>
  </si>
  <si>
    <t>2011701</t>
  </si>
  <si>
    <t xml:space="preserve">    行政运行（质量技术监督与检验检疫事务）</t>
  </si>
  <si>
    <t>20126</t>
  </si>
  <si>
    <t xml:space="preserve">  档案事务</t>
  </si>
  <si>
    <t>2012601</t>
  </si>
  <si>
    <t xml:space="preserve">    行政运行（档案事务）</t>
  </si>
  <si>
    <t>2012604</t>
  </si>
  <si>
    <t xml:space="preserve">    档案馆</t>
  </si>
  <si>
    <t>20128</t>
  </si>
  <si>
    <t xml:space="preserve">  民主党派及工商联事务</t>
  </si>
  <si>
    <t>2012801</t>
  </si>
  <si>
    <t xml:space="preserve">    行政运行（民主党派及工商联事务）</t>
  </si>
  <si>
    <t>20129</t>
  </si>
  <si>
    <t xml:space="preserve">  群众团体事务</t>
  </si>
  <si>
    <t>2012901</t>
  </si>
  <si>
    <t xml:space="preserve">    行政运行（群众团体事务）</t>
  </si>
  <si>
    <t>2012999</t>
  </si>
  <si>
    <t xml:space="preserve">    其他群众团体事务支出</t>
  </si>
  <si>
    <t>20131</t>
  </si>
  <si>
    <t xml:space="preserve">  党委办公厅（室）及相关机构事务</t>
  </si>
  <si>
    <t>2013101</t>
  </si>
  <si>
    <t xml:space="preserve">    行政运行（党委办公厅（室）及相关机构事务）</t>
  </si>
  <si>
    <t>2013199</t>
  </si>
  <si>
    <t xml:space="preserve">    事业运行（党委办公厅（室）及相关机构事务）</t>
  </si>
  <si>
    <t>20132</t>
  </si>
  <si>
    <t xml:space="preserve">  组织事务</t>
  </si>
  <si>
    <t>2013201</t>
  </si>
  <si>
    <t xml:space="preserve">    行政运行（组织事务）</t>
  </si>
  <si>
    <t>2013299</t>
  </si>
  <si>
    <t xml:space="preserve">    其他组织事务支出</t>
  </si>
  <si>
    <t>20133</t>
  </si>
  <si>
    <t xml:space="preserve">  宣传事务</t>
  </si>
  <si>
    <t>2013301</t>
  </si>
  <si>
    <t xml:space="preserve">    行政运行（宣传事务）</t>
  </si>
  <si>
    <t>20134</t>
  </si>
  <si>
    <t xml:space="preserve">  统战事务</t>
  </si>
  <si>
    <t>2013401</t>
  </si>
  <si>
    <t xml:space="preserve">    行政运行（统战事务）</t>
  </si>
  <si>
    <t>20136</t>
  </si>
  <si>
    <t xml:space="preserve">  其他共产党事务支出</t>
  </si>
  <si>
    <t>2013601</t>
  </si>
  <si>
    <t xml:space="preserve">    行政运行（其他共产党事务支出）</t>
  </si>
  <si>
    <t>2013699</t>
  </si>
  <si>
    <t xml:space="preserve">    其他共产党事务支出（其他共产党事务支出）</t>
  </si>
  <si>
    <t>20199</t>
  </si>
  <si>
    <t xml:space="preserve">  其他一般公共服务支出</t>
  </si>
  <si>
    <t>2019999</t>
  </si>
  <si>
    <t xml:space="preserve">    其他一般公共服务支出</t>
  </si>
  <si>
    <t>203</t>
  </si>
  <si>
    <t>国防支出</t>
  </si>
  <si>
    <t>20306</t>
  </si>
  <si>
    <t xml:space="preserve">  国防动员</t>
  </si>
  <si>
    <t>2030601</t>
  </si>
  <si>
    <t xml:space="preserve">    兵役征集</t>
  </si>
  <si>
    <t>204</t>
  </si>
  <si>
    <t>公共安全支出</t>
  </si>
  <si>
    <t>20401</t>
  </si>
  <si>
    <t xml:space="preserve">  武装警察</t>
  </si>
  <si>
    <t>2040103</t>
  </si>
  <si>
    <t xml:space="preserve">    消防</t>
  </si>
  <si>
    <t>2040199</t>
  </si>
  <si>
    <t xml:space="preserve">    其他武装警察支出</t>
  </si>
  <si>
    <t>20402</t>
  </si>
  <si>
    <t xml:space="preserve">  公安</t>
  </si>
  <si>
    <t>2040201</t>
  </si>
  <si>
    <t xml:space="preserve">    行政运行（公安）</t>
  </si>
  <si>
    <t>2040204</t>
  </si>
  <si>
    <t xml:space="preserve">    治安管理</t>
  </si>
  <si>
    <t>2040211</t>
  </si>
  <si>
    <t xml:space="preserve">    禁毒管理</t>
  </si>
  <si>
    <t>2040212</t>
  </si>
  <si>
    <t xml:space="preserve">    道路交通管理</t>
  </si>
  <si>
    <t>2040217</t>
  </si>
  <si>
    <t xml:space="preserve">    拘押收教场所管理</t>
  </si>
  <si>
    <t>2040299</t>
  </si>
  <si>
    <t xml:space="preserve">      其他公安支出</t>
  </si>
  <si>
    <t>20406</t>
  </si>
  <si>
    <t xml:space="preserve">  司法</t>
  </si>
  <si>
    <t>2040601</t>
  </si>
  <si>
    <t xml:space="preserve">    行政运行（司法）</t>
  </si>
  <si>
    <t>2040604</t>
  </si>
  <si>
    <t xml:space="preserve">    基层司法业务</t>
  </si>
  <si>
    <t>2040605</t>
  </si>
  <si>
    <t xml:space="preserve">    普法宣传</t>
  </si>
  <si>
    <t>2040607</t>
  </si>
  <si>
    <t xml:space="preserve">    法律援助</t>
  </si>
  <si>
    <t>2040610</t>
  </si>
  <si>
    <t xml:space="preserve">    社区矫正</t>
  </si>
  <si>
    <t>2040699</t>
  </si>
  <si>
    <t xml:space="preserve">    其他司法支出</t>
  </si>
  <si>
    <t>205</t>
  </si>
  <si>
    <t>教育支出</t>
  </si>
  <si>
    <t>20501</t>
  </si>
  <si>
    <t xml:space="preserve">  教育管理事务</t>
  </si>
  <si>
    <t>2050101</t>
  </si>
  <si>
    <t xml:space="preserve">    行政运行（教育管理事务）</t>
  </si>
  <si>
    <t>20502</t>
  </si>
  <si>
    <t xml:space="preserve">  普通教育</t>
  </si>
  <si>
    <t>2050201</t>
  </si>
  <si>
    <t xml:space="preserve">    学前教育</t>
  </si>
  <si>
    <t>2050202</t>
  </si>
  <si>
    <t xml:space="preserve">    小学教育</t>
  </si>
  <si>
    <t>2050203</t>
  </si>
  <si>
    <t xml:space="preserve">    初中教育</t>
  </si>
  <si>
    <t>2050204</t>
  </si>
  <si>
    <t xml:space="preserve">    高中教育</t>
  </si>
  <si>
    <t>2050299</t>
  </si>
  <si>
    <t xml:space="preserve">    其他普通教育支出</t>
  </si>
  <si>
    <t>20503</t>
  </si>
  <si>
    <t xml:space="preserve">  职业教育</t>
  </si>
  <si>
    <t>2050304</t>
  </si>
  <si>
    <t xml:space="preserve">    职业高中教育</t>
  </si>
  <si>
    <t>20508</t>
  </si>
  <si>
    <t xml:space="preserve">  进修及培训</t>
  </si>
  <si>
    <t>2050801</t>
  </si>
  <si>
    <t xml:space="preserve">    教师进修</t>
  </si>
  <si>
    <t>2050802</t>
  </si>
  <si>
    <t xml:space="preserve">    干部教育</t>
  </si>
  <si>
    <t>20509</t>
  </si>
  <si>
    <t xml:space="preserve">  教育费附加安排的支出</t>
  </si>
  <si>
    <t>2050999</t>
  </si>
  <si>
    <t xml:space="preserve">    其他教育费附加安排的支出</t>
  </si>
  <si>
    <t>20599</t>
  </si>
  <si>
    <t xml:space="preserve">    其他教育支出</t>
  </si>
  <si>
    <t>2059999</t>
  </si>
  <si>
    <t xml:space="preserve">      其他教育支出</t>
  </si>
  <si>
    <t>206</t>
  </si>
  <si>
    <t>科学技术支出</t>
  </si>
  <si>
    <t>20601</t>
  </si>
  <si>
    <t xml:space="preserve">  科学技术管理事务</t>
  </si>
  <si>
    <t>2060101</t>
  </si>
  <si>
    <t xml:space="preserve">    行政运行（科学技术管理事务）</t>
  </si>
  <si>
    <t>20607</t>
  </si>
  <si>
    <t xml:space="preserve">  科学技术普及</t>
  </si>
  <si>
    <t>2060701</t>
  </si>
  <si>
    <t xml:space="preserve">    机构运行（科学技术普及）</t>
  </si>
  <si>
    <t>2060702</t>
  </si>
  <si>
    <t xml:space="preserve">    科普活动</t>
  </si>
  <si>
    <t>207</t>
  </si>
  <si>
    <t>文化体育与传媒支出</t>
  </si>
  <si>
    <t>20701</t>
  </si>
  <si>
    <t xml:space="preserve">  文化</t>
  </si>
  <si>
    <t>2070104</t>
  </si>
  <si>
    <t xml:space="preserve">    图书馆</t>
  </si>
  <si>
    <t>2070109</t>
  </si>
  <si>
    <t xml:space="preserve">    群众文化</t>
  </si>
  <si>
    <t>2070110</t>
  </si>
  <si>
    <t xml:space="preserve">    文化交流与合作</t>
  </si>
  <si>
    <t>2070199</t>
  </si>
  <si>
    <t xml:space="preserve">    其他文化支出</t>
  </si>
  <si>
    <t>20702</t>
  </si>
  <si>
    <t xml:space="preserve">  文物</t>
  </si>
  <si>
    <t>2070204</t>
  </si>
  <si>
    <t xml:space="preserve">    文物保护</t>
  </si>
  <si>
    <t>20703</t>
  </si>
  <si>
    <t xml:space="preserve">  体育</t>
  </si>
  <si>
    <t>2070308</t>
  </si>
  <si>
    <t xml:space="preserve">    群众体育</t>
  </si>
  <si>
    <t>20704</t>
  </si>
  <si>
    <t xml:space="preserve">  新闻出版广播影视</t>
  </si>
  <si>
    <t>2070401</t>
  </si>
  <si>
    <t xml:space="preserve">    行政运行（广播影视）</t>
  </si>
  <si>
    <t>2070499</t>
  </si>
  <si>
    <t xml:space="preserve">      其他新闻出版广播影视支出</t>
  </si>
  <si>
    <t>20799</t>
  </si>
  <si>
    <t xml:space="preserve">    其他文化体育与传媒支出</t>
  </si>
  <si>
    <t>2079999</t>
  </si>
  <si>
    <t xml:space="preserve">      其他文化体育与传媒支出</t>
  </si>
  <si>
    <t>208</t>
  </si>
  <si>
    <t>社会保障和就业支出</t>
  </si>
  <si>
    <t>20801</t>
  </si>
  <si>
    <t xml:space="preserve">  人力资源和社会保障管理事务</t>
  </si>
  <si>
    <t>2080101</t>
  </si>
  <si>
    <t xml:space="preserve">    行政运行（人力资源和社会保障管理事务）</t>
  </si>
  <si>
    <t>2080199</t>
  </si>
  <si>
    <t xml:space="preserve">    其他人力资源和社会保障管理事务支出</t>
  </si>
  <si>
    <t>20802</t>
  </si>
  <si>
    <t xml:space="preserve">  民政管理事务</t>
  </si>
  <si>
    <t>2080201</t>
  </si>
  <si>
    <t xml:space="preserve">    行政运行（民政管理事务）</t>
  </si>
  <si>
    <t>2080204</t>
  </si>
  <si>
    <t xml:space="preserve">    拥军优属</t>
  </si>
  <si>
    <t>2080205</t>
  </si>
  <si>
    <t xml:space="preserve">    老龄事务</t>
  </si>
  <si>
    <t>2080208</t>
  </si>
  <si>
    <t xml:space="preserve">    基层政权和社区</t>
  </si>
  <si>
    <t>20805</t>
  </si>
  <si>
    <t xml:space="preserve">  行政事业单位离退休</t>
  </si>
  <si>
    <t>2080505</t>
  </si>
  <si>
    <t xml:space="preserve">    机关事业单位基本养老保险缴费支出</t>
  </si>
  <si>
    <t>2080507</t>
  </si>
  <si>
    <t xml:space="preserve">    对机关事业单位基本养老保险基金的补助</t>
  </si>
  <si>
    <t>20807</t>
  </si>
  <si>
    <t xml:space="preserve">  就业补助</t>
  </si>
  <si>
    <t>2080713</t>
  </si>
  <si>
    <t xml:space="preserve">    求职创业补贴</t>
  </si>
  <si>
    <t>2080799</t>
  </si>
  <si>
    <t xml:space="preserve">    其他就业补助支出</t>
  </si>
  <si>
    <t>20808</t>
  </si>
  <si>
    <t xml:space="preserve">  抚恤</t>
  </si>
  <si>
    <t>2080801</t>
  </si>
  <si>
    <t xml:space="preserve">    死亡抚恤</t>
  </si>
  <si>
    <t>2080802</t>
  </si>
  <si>
    <t xml:space="preserve">    伤残抚恤</t>
  </si>
  <si>
    <t>2080805</t>
  </si>
  <si>
    <t xml:space="preserve">    义务兵优待</t>
  </si>
  <si>
    <t>2080899</t>
  </si>
  <si>
    <t xml:space="preserve">    其他优抚支出</t>
  </si>
  <si>
    <t>20809</t>
  </si>
  <si>
    <t xml:space="preserve">  退役安置</t>
  </si>
  <si>
    <t>2080901</t>
  </si>
  <si>
    <t xml:space="preserve">    退役士兵安置</t>
  </si>
  <si>
    <t>20810</t>
  </si>
  <si>
    <t xml:space="preserve">  社会福利</t>
  </si>
  <si>
    <t>2081001</t>
  </si>
  <si>
    <t xml:space="preserve">    儿童福利</t>
  </si>
  <si>
    <t>2081005</t>
  </si>
  <si>
    <t xml:space="preserve">    社会福利事业单位</t>
  </si>
  <si>
    <t>2081099</t>
  </si>
  <si>
    <t xml:space="preserve">    其他社会福利支出</t>
  </si>
  <si>
    <t>20811</t>
  </si>
  <si>
    <t xml:space="preserve">  残疾人事业</t>
  </si>
  <si>
    <t>2081101</t>
  </si>
  <si>
    <t xml:space="preserve">    行政运行（残疾人事业）</t>
  </si>
  <si>
    <t>2081105</t>
  </si>
  <si>
    <t xml:space="preserve">    残疾人就业和扶贫</t>
  </si>
  <si>
    <t>2081107</t>
  </si>
  <si>
    <t xml:space="preserve">    残疾人生活和护理补贴</t>
  </si>
  <si>
    <t>2081199</t>
  </si>
  <si>
    <t xml:space="preserve">    其他残疾人事业支出</t>
  </si>
  <si>
    <t>20815</t>
  </si>
  <si>
    <t>自然灾害生活救助</t>
  </si>
  <si>
    <t>2081599</t>
  </si>
  <si>
    <t xml:space="preserve">   其他自然灾害生活救助支出</t>
  </si>
  <si>
    <t>20816</t>
  </si>
  <si>
    <t xml:space="preserve">  红十字事业</t>
  </si>
  <si>
    <t>2081699</t>
  </si>
  <si>
    <t xml:space="preserve">    其他红十字事业支出</t>
  </si>
  <si>
    <t>20819</t>
  </si>
  <si>
    <t xml:space="preserve">  最低生活保障</t>
  </si>
  <si>
    <t>2081901</t>
  </si>
  <si>
    <t xml:space="preserve">    城市最低生活保障金支出</t>
  </si>
  <si>
    <t>2081902</t>
  </si>
  <si>
    <t xml:space="preserve">    农村最低生活保障金支出</t>
  </si>
  <si>
    <t>20820</t>
  </si>
  <si>
    <t xml:space="preserve">  临时救助</t>
  </si>
  <si>
    <t>2082001</t>
  </si>
  <si>
    <t xml:space="preserve">    临时救助支出</t>
  </si>
  <si>
    <t>20821</t>
  </si>
  <si>
    <t xml:space="preserve">  特困人员救助供养</t>
  </si>
  <si>
    <t>2082101</t>
  </si>
  <si>
    <t xml:space="preserve">    城市特困人员救助供养支出</t>
  </si>
  <si>
    <t>2082102</t>
  </si>
  <si>
    <t xml:space="preserve">    农村特困人员救助供养支出</t>
  </si>
  <si>
    <t>20826</t>
  </si>
  <si>
    <t xml:space="preserve">  财政对基本养老保险基金的补助</t>
  </si>
  <si>
    <t>2082602</t>
  </si>
  <si>
    <t xml:space="preserve">    财政对城乡居民基本养老保险基金的补助</t>
  </si>
  <si>
    <t>20827</t>
  </si>
  <si>
    <t xml:space="preserve">  财政对其他社会保险基金的补助</t>
  </si>
  <si>
    <t>2082703</t>
  </si>
  <si>
    <t xml:space="preserve">    财政对生育保险基金的补助</t>
  </si>
  <si>
    <t>20899</t>
  </si>
  <si>
    <t>其他社会保障和就业支出</t>
  </si>
  <si>
    <t>2089901</t>
  </si>
  <si>
    <t xml:space="preserve">   其他社会保障和就业支出</t>
  </si>
  <si>
    <t>210</t>
  </si>
  <si>
    <t>医疗卫生与计划生育支出</t>
  </si>
  <si>
    <t>21001</t>
  </si>
  <si>
    <t xml:space="preserve">  医疗卫生与计划生育管理事务</t>
  </si>
  <si>
    <t>2100101</t>
  </si>
  <si>
    <t xml:space="preserve">    行政运行（医疗卫生管理事务）</t>
  </si>
  <si>
    <t>2100199</t>
  </si>
  <si>
    <t xml:space="preserve">    其他医疗卫生与计划生育管理事务支出</t>
  </si>
  <si>
    <t>21002</t>
  </si>
  <si>
    <t xml:space="preserve">  公立医院</t>
  </si>
  <si>
    <t>2100201</t>
  </si>
  <si>
    <t xml:space="preserve">    综合医院</t>
  </si>
  <si>
    <t>2100202</t>
  </si>
  <si>
    <t xml:space="preserve">    中医（民族）医院</t>
  </si>
  <si>
    <t>21003</t>
  </si>
  <si>
    <t xml:space="preserve">  基层医疗卫生机构</t>
  </si>
  <si>
    <t>2100302</t>
  </si>
  <si>
    <t xml:space="preserve">    乡镇卫生院</t>
  </si>
  <si>
    <t>2100399</t>
  </si>
  <si>
    <t xml:space="preserve">    其他基层医疗卫生机构支出</t>
  </si>
  <si>
    <t>21004</t>
  </si>
  <si>
    <t xml:space="preserve">  公共卫生</t>
  </si>
  <si>
    <t>2100401</t>
  </si>
  <si>
    <t xml:space="preserve">    疾病预防控制机构</t>
  </si>
  <si>
    <t>2100402</t>
  </si>
  <si>
    <t xml:space="preserve">    卫生监督机构</t>
  </si>
  <si>
    <t>2100403</t>
  </si>
  <si>
    <t xml:space="preserve">    妇幼保健机构</t>
  </si>
  <si>
    <t>2100408</t>
  </si>
  <si>
    <t xml:space="preserve">    基本公共卫生服务</t>
  </si>
  <si>
    <t>2100409</t>
  </si>
  <si>
    <t xml:space="preserve">    重大公共卫生专项</t>
  </si>
  <si>
    <t>2100499</t>
  </si>
  <si>
    <t xml:space="preserve">    其他公共卫生支出</t>
  </si>
  <si>
    <t>21007</t>
  </si>
  <si>
    <t xml:space="preserve">  计划生育事务</t>
  </si>
  <si>
    <t>2100717</t>
  </si>
  <si>
    <t xml:space="preserve">    计划生育服务</t>
  </si>
  <si>
    <t>2100799</t>
  </si>
  <si>
    <t xml:space="preserve">    其他计划生育事务支出</t>
  </si>
  <si>
    <t>21010</t>
  </si>
  <si>
    <t xml:space="preserve">  食品和药品监督管理事务</t>
  </si>
  <si>
    <t>2101001</t>
  </si>
  <si>
    <t xml:space="preserve">    行政运行（食品和药品监督管理事务）</t>
  </si>
  <si>
    <t>2101016</t>
  </si>
  <si>
    <t xml:space="preserve">    食品安全事务</t>
  </si>
  <si>
    <t xml:space="preserve">    其他食品和药品监督管理事务支出</t>
  </si>
  <si>
    <t>21011</t>
  </si>
  <si>
    <t xml:space="preserve">  行政事业单位医疗</t>
  </si>
  <si>
    <t>2101199</t>
  </si>
  <si>
    <t xml:space="preserve">    其他行政事业单位医疗支出</t>
  </si>
  <si>
    <t>21012</t>
  </si>
  <si>
    <t xml:space="preserve">  财政对基本医疗保险基金的补助</t>
  </si>
  <si>
    <t>2101201</t>
  </si>
  <si>
    <t xml:space="preserve">    财政对城镇职工基本医疗保险基金的补助</t>
  </si>
  <si>
    <t>2101203</t>
  </si>
  <si>
    <t xml:space="preserve">    财政对新型农村合作医疗基金的补助</t>
  </si>
  <si>
    <t>2101204</t>
  </si>
  <si>
    <t xml:space="preserve">    财政对城镇居民基本医疗保险基金的补助</t>
  </si>
  <si>
    <t>21013</t>
  </si>
  <si>
    <t xml:space="preserve">  医疗救助</t>
  </si>
  <si>
    <t>2101301</t>
  </si>
  <si>
    <t xml:space="preserve">    城乡医疗救助</t>
  </si>
  <si>
    <t>2101399</t>
  </si>
  <si>
    <t xml:space="preserve">    其他医疗救助支出</t>
  </si>
  <si>
    <t>21014</t>
  </si>
  <si>
    <t xml:space="preserve">  优抚对象医疗</t>
  </si>
  <si>
    <t>2101401</t>
  </si>
  <si>
    <t xml:space="preserve">   优抚对象医疗补助</t>
  </si>
  <si>
    <t>211</t>
  </si>
  <si>
    <t xml:space="preserve">  节能环保支出</t>
  </si>
  <si>
    <t>21101</t>
  </si>
  <si>
    <t xml:space="preserve">  环境保护管理事务</t>
  </si>
  <si>
    <t>2110101</t>
  </si>
  <si>
    <t xml:space="preserve">    行政运行（环境保护管理事务）</t>
  </si>
  <si>
    <t>21102</t>
  </si>
  <si>
    <t xml:space="preserve">  环境监测与监察</t>
  </si>
  <si>
    <t>2110299</t>
  </si>
  <si>
    <t xml:space="preserve">    其他环境监测与监察支出</t>
  </si>
  <si>
    <t>21103</t>
  </si>
  <si>
    <t xml:space="preserve">  污染防治</t>
  </si>
  <si>
    <t>2110302</t>
  </si>
  <si>
    <t xml:space="preserve">    水体</t>
  </si>
  <si>
    <t>2110399</t>
  </si>
  <si>
    <t xml:space="preserve">    其他污染防治支出</t>
  </si>
  <si>
    <t>21104</t>
  </si>
  <si>
    <t xml:space="preserve">  自然生态保护</t>
  </si>
  <si>
    <t>2110402</t>
  </si>
  <si>
    <t xml:space="preserve">    农村环境保护</t>
  </si>
  <si>
    <t>21105</t>
  </si>
  <si>
    <t xml:space="preserve">    天然林保护</t>
  </si>
  <si>
    <t>2110503</t>
  </si>
  <si>
    <t xml:space="preserve">  政策性社会性支出补助</t>
  </si>
  <si>
    <t>2110506</t>
  </si>
  <si>
    <t xml:space="preserve">      天然林保护工程建设</t>
  </si>
  <si>
    <t>21106</t>
  </si>
  <si>
    <t xml:space="preserve">    退耕还林</t>
  </si>
  <si>
    <t>2110602</t>
  </si>
  <si>
    <t xml:space="preserve">      退耕现金</t>
  </si>
  <si>
    <t>2110603</t>
  </si>
  <si>
    <t xml:space="preserve">      退耕还林粮食折现补贴</t>
  </si>
  <si>
    <t>2110699</t>
  </si>
  <si>
    <t xml:space="preserve">      其他退耕还林支出</t>
  </si>
  <si>
    <t>21111</t>
  </si>
  <si>
    <t xml:space="preserve">  污染减排</t>
  </si>
  <si>
    <t>2111101</t>
  </si>
  <si>
    <t xml:space="preserve">    环境监测与信息</t>
  </si>
  <si>
    <t>2111199</t>
  </si>
  <si>
    <t xml:space="preserve">    其他污染减排支出</t>
  </si>
  <si>
    <t>21113</t>
  </si>
  <si>
    <t xml:space="preserve">  循环经济</t>
  </si>
  <si>
    <t>2111301</t>
  </si>
  <si>
    <t xml:space="preserve">    循环经济</t>
  </si>
  <si>
    <t>212</t>
  </si>
  <si>
    <t>城乡社区支出</t>
  </si>
  <si>
    <t>21201</t>
  </si>
  <si>
    <t xml:space="preserve">  城乡社区管理事务</t>
  </si>
  <si>
    <t>2120101</t>
  </si>
  <si>
    <t xml:space="preserve">    行政运行（城乡社区管理事务）</t>
  </si>
  <si>
    <t>2120199</t>
  </si>
  <si>
    <t xml:space="preserve">    其他城乡社区管理事务支出</t>
  </si>
  <si>
    <t>21203</t>
  </si>
  <si>
    <t xml:space="preserve">  城乡社区公共设施</t>
  </si>
  <si>
    <t>2120303</t>
  </si>
  <si>
    <t xml:space="preserve">    小城镇基础设施建设</t>
  </si>
  <si>
    <t>2120399</t>
  </si>
  <si>
    <t xml:space="preserve">    其他城乡社区公共设施支出</t>
  </si>
  <si>
    <t>21205</t>
  </si>
  <si>
    <t xml:space="preserve">  城乡社区环境卫生</t>
  </si>
  <si>
    <t>2120501</t>
  </si>
  <si>
    <t xml:space="preserve">    城乡社区环境卫生</t>
  </si>
  <si>
    <t>213</t>
  </si>
  <si>
    <t>农林水支出</t>
  </si>
  <si>
    <t>21301</t>
  </si>
  <si>
    <t xml:space="preserve">  农业</t>
  </si>
  <si>
    <t>2130101</t>
  </si>
  <si>
    <t xml:space="preserve">    行政运行（农业）</t>
  </si>
  <si>
    <t>2130104</t>
  </si>
  <si>
    <t xml:space="preserve">    事业运行（农业）</t>
  </si>
  <si>
    <t>2130106</t>
  </si>
  <si>
    <t xml:space="preserve">    科技转化与推广服务</t>
  </si>
  <si>
    <t>2130108</t>
  </si>
  <si>
    <t xml:space="preserve">    病虫害控制</t>
  </si>
  <si>
    <t>2130122</t>
  </si>
  <si>
    <t xml:space="preserve">    农业生产支持补贴</t>
  </si>
  <si>
    <t>2130124</t>
  </si>
  <si>
    <t xml:space="preserve">    农业组织化与产业化经营</t>
  </si>
  <si>
    <t>2130152</t>
  </si>
  <si>
    <t xml:space="preserve">    对高校毕业生到基层任职补助</t>
  </si>
  <si>
    <t>2130199</t>
  </si>
  <si>
    <t xml:space="preserve">    其他农业支出</t>
  </si>
  <si>
    <t>21302</t>
  </si>
  <si>
    <t xml:space="preserve">  林业</t>
  </si>
  <si>
    <t>2130201</t>
  </si>
  <si>
    <t xml:space="preserve">    行政运行（林业）</t>
  </si>
  <si>
    <t>2130204</t>
  </si>
  <si>
    <t xml:space="preserve">    林业事业机构</t>
  </si>
  <si>
    <t>2130205</t>
  </si>
  <si>
    <t xml:space="preserve">    森林培育</t>
  </si>
  <si>
    <t>2130207</t>
  </si>
  <si>
    <t xml:space="preserve">    森林资源管理</t>
  </si>
  <si>
    <t>2130209</t>
  </si>
  <si>
    <t xml:space="preserve">    森林生态效益补偿</t>
  </si>
  <si>
    <t>2130210</t>
  </si>
  <si>
    <t xml:space="preserve">    林业自然保护区</t>
  </si>
  <si>
    <t>2130211</t>
  </si>
  <si>
    <t xml:space="preserve">    动植物保护</t>
  </si>
  <si>
    <t>2130221</t>
  </si>
  <si>
    <t xml:space="preserve">    林业产业化</t>
  </si>
  <si>
    <t>2130299</t>
  </si>
  <si>
    <t xml:space="preserve">    其他林业支出</t>
  </si>
  <si>
    <t>21303</t>
  </si>
  <si>
    <t xml:space="preserve">  水利</t>
  </si>
  <si>
    <t>2130301</t>
  </si>
  <si>
    <t xml:space="preserve">    行政运行（水利）</t>
  </si>
  <si>
    <t>2130304</t>
  </si>
  <si>
    <t xml:space="preserve">    水利行业业务管理</t>
  </si>
  <si>
    <t>2130310</t>
  </si>
  <si>
    <t xml:space="preserve">    水土保持</t>
  </si>
  <si>
    <t>2130311</t>
  </si>
  <si>
    <t xml:space="preserve">    水资源节约管理与保护</t>
  </si>
  <si>
    <t>2130314</t>
  </si>
  <si>
    <t xml:space="preserve">    防汛</t>
  </si>
  <si>
    <t>2130315</t>
  </si>
  <si>
    <t xml:space="preserve">    抗旱</t>
  </si>
  <si>
    <t>2130319</t>
  </si>
  <si>
    <t xml:space="preserve">    江河湖库水系综合整治</t>
  </si>
  <si>
    <t>2130335</t>
  </si>
  <si>
    <t xml:space="preserve">    农村人畜饮水</t>
  </si>
  <si>
    <t>2130399</t>
  </si>
  <si>
    <t xml:space="preserve">    其他水利支出</t>
  </si>
  <si>
    <t>21305</t>
  </si>
  <si>
    <t xml:space="preserve">  扶贫</t>
  </si>
  <si>
    <t>2130501</t>
  </si>
  <si>
    <t xml:space="preserve">    行政运行（扶贫）</t>
  </si>
  <si>
    <t>2130504</t>
  </si>
  <si>
    <t xml:space="preserve">    农村基础设施建设</t>
  </si>
  <si>
    <t>2130505</t>
  </si>
  <si>
    <t xml:space="preserve">    生产发展</t>
  </si>
  <si>
    <t>2130506</t>
  </si>
  <si>
    <t xml:space="preserve">    社会发展</t>
  </si>
  <si>
    <t>2130550</t>
  </si>
  <si>
    <t xml:space="preserve">    扶贫事业机构</t>
  </si>
  <si>
    <t>2130599</t>
  </si>
  <si>
    <t xml:space="preserve">    其他扶贫支出</t>
  </si>
  <si>
    <t>21306</t>
  </si>
  <si>
    <t xml:space="preserve">    农业综合开发</t>
  </si>
  <si>
    <t>2130699</t>
  </si>
  <si>
    <t xml:space="preserve">      其他农业综合开发支出</t>
  </si>
  <si>
    <t>21307</t>
  </si>
  <si>
    <t xml:space="preserve">  农村综合改革</t>
  </si>
  <si>
    <t>2130701</t>
  </si>
  <si>
    <t xml:space="preserve">    对村级一事一议的补助</t>
  </si>
  <si>
    <t>2130705</t>
  </si>
  <si>
    <t xml:space="preserve">    对村民委员会和村党支部的补助</t>
  </si>
  <si>
    <t>21308</t>
  </si>
  <si>
    <t xml:space="preserve">  普惠金融发展支出</t>
  </si>
  <si>
    <t>2130802</t>
  </si>
  <si>
    <t xml:space="preserve">    涉农贷款增量奖励</t>
  </si>
  <si>
    <t>2130803</t>
  </si>
  <si>
    <t xml:space="preserve">    农业保险保费补贴</t>
  </si>
  <si>
    <t>2130804</t>
  </si>
  <si>
    <t xml:space="preserve">    创业担保贷款贴息</t>
  </si>
  <si>
    <t>2130899</t>
  </si>
  <si>
    <t xml:space="preserve">    其他普惠金融发展支出</t>
  </si>
  <si>
    <t>214</t>
  </si>
  <si>
    <t xml:space="preserve">  交通运输支出</t>
  </si>
  <si>
    <t>21401</t>
  </si>
  <si>
    <t xml:space="preserve">  公路水路运输</t>
  </si>
  <si>
    <t>2140101</t>
  </si>
  <si>
    <t xml:space="preserve">    行政运行（公路水路运输）</t>
  </si>
  <si>
    <t>2140106</t>
  </si>
  <si>
    <t xml:space="preserve">    公路养护（公路水路运输）</t>
  </si>
  <si>
    <t>2140199</t>
  </si>
  <si>
    <t xml:space="preserve">    其他公路水路运输支出</t>
  </si>
  <si>
    <t>21404</t>
  </si>
  <si>
    <t xml:space="preserve">  成品油价格改革对交通运输的补贴</t>
  </si>
  <si>
    <t>2140402</t>
  </si>
  <si>
    <t xml:space="preserve">    对农村道路客运的补贴</t>
  </si>
  <si>
    <t>21406</t>
  </si>
  <si>
    <t xml:space="preserve">  车辆购置税支出</t>
  </si>
  <si>
    <t>2140602</t>
  </si>
  <si>
    <t xml:space="preserve">    车辆购置税用于农村公路建设支出</t>
  </si>
  <si>
    <t>21499</t>
  </si>
  <si>
    <t xml:space="preserve">  其他交通运输支出</t>
  </si>
  <si>
    <t>2149901</t>
  </si>
  <si>
    <t xml:space="preserve">    公共交通运营补助</t>
  </si>
  <si>
    <t>215</t>
  </si>
  <si>
    <t xml:space="preserve">  资源勘探信息等支出</t>
  </si>
  <si>
    <t>21505</t>
  </si>
  <si>
    <t xml:space="preserve">    工业和信息产业监管</t>
  </si>
  <si>
    <t>2150510</t>
  </si>
  <si>
    <t xml:space="preserve">    工业和信息产业支持</t>
  </si>
  <si>
    <t>21506</t>
  </si>
  <si>
    <t xml:space="preserve">  安全生产监管</t>
  </si>
  <si>
    <t>2150601</t>
  </si>
  <si>
    <t xml:space="preserve">    行政运行（安全生产监管）</t>
  </si>
  <si>
    <t>2150699</t>
  </si>
  <si>
    <t xml:space="preserve">    其他安全生产监管支出</t>
  </si>
  <si>
    <t>21508</t>
  </si>
  <si>
    <t xml:space="preserve">  支持中小企业发展和管理支出</t>
  </si>
  <si>
    <t>2150805</t>
  </si>
  <si>
    <t xml:space="preserve">    中小企业发展专项</t>
  </si>
  <si>
    <t>216</t>
  </si>
  <si>
    <t xml:space="preserve">  商业服务业等支出</t>
  </si>
  <si>
    <t>21602</t>
  </si>
  <si>
    <t xml:space="preserve">   商业流通事务</t>
  </si>
  <si>
    <t>2160299</t>
  </si>
  <si>
    <t xml:space="preserve">    其他商业流通事务支出</t>
  </si>
  <si>
    <t>21605</t>
  </si>
  <si>
    <t xml:space="preserve">  旅游业管理与服务支出</t>
  </si>
  <si>
    <t>2160501</t>
  </si>
  <si>
    <t xml:space="preserve">    行政运行（旅游业管理与服务支出）</t>
  </si>
  <si>
    <t>2160504</t>
  </si>
  <si>
    <t xml:space="preserve">    旅游宣传</t>
  </si>
  <si>
    <t>2160599</t>
  </si>
  <si>
    <t xml:space="preserve">    其他旅游业管理与服务支出</t>
  </si>
  <si>
    <t>220</t>
  </si>
  <si>
    <t xml:space="preserve">   国土海洋气象等支出</t>
  </si>
  <si>
    <t>22001</t>
  </si>
  <si>
    <t xml:space="preserve">    国土资源事务</t>
  </si>
  <si>
    <t>2200101</t>
  </si>
  <si>
    <t xml:space="preserve">    行政运行（国土资源事务）</t>
  </si>
  <si>
    <t>2200104</t>
  </si>
  <si>
    <t xml:space="preserve">    国土资源规划及管理</t>
  </si>
  <si>
    <t>2200105</t>
  </si>
  <si>
    <t xml:space="preserve">    土地资源调查</t>
  </si>
  <si>
    <t>2200108</t>
  </si>
  <si>
    <t xml:space="preserve">    国土资源行业业务管理</t>
  </si>
  <si>
    <t>2200110</t>
  </si>
  <si>
    <t xml:space="preserve">    国土整治</t>
  </si>
  <si>
    <t>2200199</t>
  </si>
  <si>
    <t xml:space="preserve">    其他国土资源事务支出</t>
  </si>
  <si>
    <t>2200111</t>
  </si>
  <si>
    <t xml:space="preserve">    地质灾害防治</t>
  </si>
  <si>
    <t>22005</t>
  </si>
  <si>
    <t xml:space="preserve">  气象事务</t>
  </si>
  <si>
    <t>2200599</t>
  </si>
  <si>
    <t xml:space="preserve">    其他气象事务支出</t>
  </si>
  <si>
    <t>221</t>
  </si>
  <si>
    <t xml:space="preserve">  住房保障支出</t>
  </si>
  <si>
    <t>22101</t>
  </si>
  <si>
    <t xml:space="preserve">    保障性安居工程支出</t>
  </si>
  <si>
    <t>2210105</t>
  </si>
  <si>
    <t xml:space="preserve">    农村危房改造</t>
  </si>
  <si>
    <t>2210199</t>
  </si>
  <si>
    <t xml:space="preserve">    其他保障性安居工程支出</t>
  </si>
  <si>
    <t>22102</t>
  </si>
  <si>
    <t xml:space="preserve">  住房改革支出</t>
  </si>
  <si>
    <t>2210201</t>
  </si>
  <si>
    <t xml:space="preserve">    住房公积金</t>
  </si>
  <si>
    <t>222</t>
  </si>
  <si>
    <t xml:space="preserve">  粮油物资储备支出</t>
  </si>
  <si>
    <t>22201</t>
  </si>
  <si>
    <t xml:space="preserve">  粮油事务</t>
  </si>
  <si>
    <t>2220101</t>
  </si>
  <si>
    <t xml:space="preserve">    行政运行（粮油事务）</t>
  </si>
  <si>
    <t>2220112</t>
  </si>
  <si>
    <t xml:space="preserve">    粮食财务挂账利息补贴</t>
  </si>
  <si>
    <t>227</t>
  </si>
  <si>
    <t xml:space="preserve">   预备费</t>
  </si>
  <si>
    <t xml:space="preserve">     预备费</t>
  </si>
  <si>
    <t>229</t>
  </si>
  <si>
    <t xml:space="preserve">   其他支出</t>
  </si>
  <si>
    <t>22999</t>
  </si>
  <si>
    <t xml:space="preserve">    其他支出</t>
  </si>
  <si>
    <t>2299901</t>
  </si>
  <si>
    <t>232</t>
  </si>
  <si>
    <t xml:space="preserve">  债务付息支出</t>
  </si>
  <si>
    <t>23203</t>
  </si>
  <si>
    <t xml:space="preserve">    地方政府一般债务付息支出</t>
  </si>
  <si>
    <t>2320301</t>
  </si>
  <si>
    <t xml:space="preserve">    地方政府一般债券付息支出</t>
  </si>
  <si>
    <t>表五</t>
  </si>
  <si>
    <t>宁陕县2018年一般预算支出明细表</t>
  </si>
  <si>
    <t>（政府预算经济分类）</t>
  </si>
  <si>
    <t>科目代码</t>
  </si>
  <si>
    <t>科目名称</t>
  </si>
  <si>
    <t>金额</t>
  </si>
  <si>
    <t>备注</t>
  </si>
  <si>
    <t>501</t>
  </si>
  <si>
    <t>机关工资福利支出</t>
  </si>
  <si>
    <t>50101</t>
  </si>
  <si>
    <t>工资津补贴</t>
  </si>
  <si>
    <t>50102</t>
  </si>
  <si>
    <t>社会保障缴费</t>
  </si>
  <si>
    <t>50103</t>
  </si>
  <si>
    <t>住房公积金</t>
  </si>
  <si>
    <t>50199</t>
  </si>
  <si>
    <t>其他工资福利支出</t>
  </si>
  <si>
    <t>502</t>
  </si>
  <si>
    <t>机关商品和服务支出</t>
  </si>
  <si>
    <t>50201</t>
  </si>
  <si>
    <t>办公经费</t>
  </si>
  <si>
    <t>50202</t>
  </si>
  <si>
    <t>会议费</t>
  </si>
  <si>
    <t>50203</t>
  </si>
  <si>
    <t>培训费</t>
  </si>
  <si>
    <t>50204</t>
  </si>
  <si>
    <t>专用材料购置费</t>
  </si>
  <si>
    <t>50205</t>
  </si>
  <si>
    <t>委托业务费</t>
  </si>
  <si>
    <t>50206</t>
  </si>
  <si>
    <t>公务接待费</t>
  </si>
  <si>
    <t>50208</t>
  </si>
  <si>
    <t>公务用车运行维护费</t>
  </si>
  <si>
    <t>维修(护)费</t>
  </si>
  <si>
    <t>其他商品和服务支出</t>
  </si>
  <si>
    <t>机关资本性支出（一）</t>
  </si>
  <si>
    <t>基础设施建设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</si>
  <si>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</si>
  <si>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</si>
  <si>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</si>
  <si>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</si>
  <si>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</si>
  <si>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</si>
  <si>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工资福利支出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</si>
  <si>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</si>
  <si>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</si>
  <si>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</si>
  <si>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</si>
  <si>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</si>
  <si>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</si>
  <si>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</si>
  <si>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</si>
  <si>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</si>
  <si>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</si>
  <si>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</si>
  <si>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</si>
  <si>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</si>
  <si>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助学金</t>
  </si>
  <si>
    <t>离退休费</t>
  </si>
  <si>
    <t>其他对个人和家庭的补助</t>
  </si>
  <si>
    <t>对社会保障基金补助</t>
  </si>
  <si>
    <t>对社会保险基金补助</t>
  </si>
  <si>
    <t>债务利息及费用支出</t>
  </si>
  <si>
    <t>国内债务付息</t>
  </si>
  <si>
    <t>预备费及预留</t>
  </si>
  <si>
    <t>预备费</t>
  </si>
  <si>
    <t>其他支出</t>
  </si>
  <si>
    <t>表六</t>
  </si>
  <si>
    <t>宁陕县2018年一般公共预算“三公”经费表</t>
  </si>
  <si>
    <t>合  计</t>
  </si>
  <si>
    <t>因公出国（境）</t>
  </si>
  <si>
    <t>公务用车购置</t>
  </si>
  <si>
    <t>注：2018年一般公共预算“三公”经费预算831万元，总数较2017年决算数增长3%，主要是2018年安排公务用车购置经费68万元。公务接待费及公务用车运行维护费较上年决算数下降3%。</t>
  </si>
  <si>
    <t>表七</t>
  </si>
  <si>
    <t>宁陕县政府一般债务限额和余额情况表</t>
  </si>
  <si>
    <t>年度</t>
  </si>
  <si>
    <t>一般债务限额</t>
  </si>
  <si>
    <t>一般债务余额</t>
  </si>
  <si>
    <t>注：1、地方政府性债务限额由市政府核定；</t>
  </si>
  <si>
    <t xml:space="preserve">    2、债务余额为截止2017年12月31日债务余额。</t>
  </si>
  <si>
    <t>表八</t>
  </si>
  <si>
    <t>宁陕县2018年政府性基金预算收支预算表</t>
  </si>
  <si>
    <r>
      <rPr>
        <b/>
        <sz val="11"/>
        <rFont val="宋体"/>
        <charset val="134"/>
      </rPr>
      <t>收</t>
    </r>
    <r>
      <rPr>
        <b/>
        <sz val="11"/>
        <rFont val="Times New Roman"/>
        <charset val="134"/>
      </rPr>
      <t xml:space="preserve">                          </t>
    </r>
    <r>
      <rPr>
        <b/>
        <sz val="11"/>
        <rFont val="宋体"/>
        <charset val="134"/>
      </rPr>
      <t>入</t>
    </r>
  </si>
  <si>
    <t>支                    出</t>
  </si>
  <si>
    <r>
      <rPr>
        <b/>
        <sz val="10"/>
        <rFont val="宋体"/>
        <charset val="134"/>
      </rPr>
      <t>项</t>
    </r>
    <r>
      <rPr>
        <b/>
        <sz val="10"/>
        <rFont val="Times New Roman"/>
        <charset val="134"/>
      </rPr>
      <t xml:space="preserve">          </t>
    </r>
    <r>
      <rPr>
        <b/>
        <sz val="10"/>
        <rFont val="宋体"/>
        <charset val="134"/>
      </rPr>
      <t>目</t>
    </r>
  </si>
  <si>
    <t>2017年执行</t>
  </si>
  <si>
    <t>一、新型墙体材料专项基金收入</t>
  </si>
  <si>
    <t>一、城乡社区支出</t>
  </si>
  <si>
    <t>二、水土保持补偿费收入</t>
  </si>
  <si>
    <t xml:space="preserve">   国有土地使用权出让收入及对应专项债务收入安排的支出</t>
  </si>
  <si>
    <t>三、污水处理费收入</t>
  </si>
  <si>
    <t xml:space="preserve">   城市公用事业附加及对应专项债务收入安排的支出</t>
  </si>
  <si>
    <t>四、森林植被恢复费收入</t>
  </si>
  <si>
    <t xml:space="preserve">   城市基础设施配套费及对应专项债务收入安排的支出</t>
  </si>
  <si>
    <t>五、城镇公用事业附加收入</t>
  </si>
  <si>
    <t xml:space="preserve">   污水处理费及对应专项债务收入安排的支出</t>
  </si>
  <si>
    <t>六、农业土地开发资金收入</t>
  </si>
  <si>
    <t>三、债务付息支出</t>
  </si>
  <si>
    <t>七、国有土地使用权出让收入</t>
  </si>
  <si>
    <t xml:space="preserve">   地方政府专项债务付息支出</t>
  </si>
  <si>
    <t>八、城市基础设施配套费收入</t>
  </si>
  <si>
    <t>本年收入合计</t>
  </si>
  <si>
    <t>本年支出合计</t>
  </si>
  <si>
    <t>上年结余收入</t>
  </si>
  <si>
    <t>上级补助基金支出</t>
  </si>
  <si>
    <t>上级补助收入</t>
  </si>
  <si>
    <t>上解支出</t>
  </si>
  <si>
    <t>调出资金</t>
  </si>
  <si>
    <t>专项债券还本</t>
  </si>
  <si>
    <t>年终结余</t>
  </si>
  <si>
    <t>地方政府性基金收入合计</t>
  </si>
  <si>
    <t>地方政府性基金支出合计</t>
  </si>
  <si>
    <t>表九</t>
  </si>
  <si>
    <t>宁陕县2018年政府性基金支出预算表</t>
  </si>
  <si>
    <t>科目编码</t>
  </si>
  <si>
    <t>政府性基金支出</t>
  </si>
  <si>
    <t>国有土地使用权出让收入及对应专项债务收入安排的支出</t>
  </si>
  <si>
    <t xml:space="preserve">     土地开发支出</t>
  </si>
  <si>
    <t>城市基础设施配套费及及对应专项债务收入安排的支出</t>
  </si>
  <si>
    <t xml:space="preserve">     城市公共设施</t>
  </si>
  <si>
    <t>污水处理费及对应专项债务收入安排的支出</t>
  </si>
  <si>
    <t>其他污水处理费安排的支出</t>
  </si>
  <si>
    <t>债务付息支出</t>
  </si>
  <si>
    <t>地方政府专项债务付息支出</t>
  </si>
  <si>
    <t>其他政府性基金债务付息支出</t>
  </si>
  <si>
    <t>表十</t>
  </si>
  <si>
    <t>宁陕县政府专项债务限额和余额情况表</t>
  </si>
  <si>
    <t>专项债务限额</t>
  </si>
  <si>
    <t>专项债务余额</t>
  </si>
  <si>
    <t>表十一</t>
  </si>
  <si>
    <t xml:space="preserve">   宁陕县2018年社会保险基金收支预算表</t>
  </si>
  <si>
    <t>社保基金预算收入</t>
  </si>
  <si>
    <t>社保基金预算支出</t>
  </si>
  <si>
    <t>项   目</t>
  </si>
  <si>
    <t>2017年完成数</t>
  </si>
  <si>
    <t>一、城镇职工医疗保险基金收入</t>
  </si>
  <si>
    <t>一、城镇职工医疗保险基金支出</t>
  </si>
  <si>
    <t>其中：县级财政配套</t>
  </si>
  <si>
    <t>二、新型农村合作医疗基金支出</t>
  </si>
  <si>
    <t xml:space="preserve">      个人缴费及其他</t>
  </si>
  <si>
    <t>三、城乡居民社会养老保险基金支出</t>
  </si>
  <si>
    <t xml:space="preserve">      利息收入</t>
  </si>
  <si>
    <t>四、机关事业职工基本养老保险基金支出</t>
  </si>
  <si>
    <t xml:space="preserve">      上年结余收入</t>
  </si>
  <si>
    <t>二、新型农村合作医疗基金收入</t>
  </si>
  <si>
    <t>其中：财政补贴收入</t>
  </si>
  <si>
    <t>三、城乡居民社会养老保险基金收入</t>
  </si>
  <si>
    <t xml:space="preserve">      上级补助收入</t>
  </si>
  <si>
    <t>四、机关事业职工基本养老保险基金收入</t>
  </si>
  <si>
    <t>社会保险基金累计结余</t>
  </si>
  <si>
    <t>其中：财政补助收入</t>
  </si>
  <si>
    <t>其中： 城镇职工医疗保险基金结余</t>
  </si>
  <si>
    <t xml:space="preserve">      新型农村合作医疗基金结余</t>
  </si>
  <si>
    <t xml:space="preserve">      城乡居民社会养老保险基金结余</t>
  </si>
  <si>
    <t>机关事业职工基本养老保险基金收入</t>
  </si>
  <si>
    <t>社保基金预算收入合计</t>
  </si>
  <si>
    <t>社保基金预算支出合计</t>
  </si>
  <si>
    <t>表十二</t>
  </si>
  <si>
    <t>宁陕县2018年国有资本经营预算收支预算表</t>
  </si>
  <si>
    <t>国有资本经营预算收入部分</t>
  </si>
  <si>
    <t>国有资本经营预算支出部分</t>
  </si>
  <si>
    <t>预算数</t>
  </si>
  <si>
    <t>一、非税收入</t>
  </si>
  <si>
    <t>一、社会保障和就业支出</t>
  </si>
  <si>
    <t>1、国有资本经营收入</t>
  </si>
  <si>
    <t>二、国有资本经营预算支出</t>
  </si>
  <si>
    <t xml:space="preserve">   （1）利润收入</t>
  </si>
  <si>
    <t>1、解决历史遗留问题及改革成本支出</t>
  </si>
  <si>
    <t xml:space="preserve">   （2）股利、股息收入</t>
  </si>
  <si>
    <t>2、国有企业资本金注入</t>
  </si>
  <si>
    <t xml:space="preserve">   （3）产权转让收入</t>
  </si>
  <si>
    <t>3、国有企业政策性补贴</t>
  </si>
  <si>
    <t>二、转移性收入</t>
  </si>
  <si>
    <t>99、其他国有资本经营预算支出</t>
  </si>
  <si>
    <t>1、国有资本经营预算转移支付收入</t>
  </si>
  <si>
    <t>三、转移性支出</t>
  </si>
  <si>
    <t>1、国有资本经营预算转移支付</t>
  </si>
  <si>
    <t>2、调出资金</t>
  </si>
  <si>
    <t>国有资本经营预算收入小计</t>
  </si>
  <si>
    <t>国有资本经营预算支出小计</t>
  </si>
  <si>
    <t>注：本表无数据</t>
  </si>
  <si>
    <t>宁陕县2018年一般公共预算收支总表</t>
  </si>
</sst>
</file>

<file path=xl/styles.xml><?xml version="1.0" encoding="utf-8"?>
<styleSheet xmlns="http://schemas.openxmlformats.org/spreadsheetml/2006/main">
  <numFmts count="11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#,##0_ "/>
    <numFmt numFmtId="178" formatCode="0_ "/>
    <numFmt numFmtId="179" formatCode="0;__xd800_"/>
    <numFmt numFmtId="180" formatCode="0;[Red]0"/>
    <numFmt numFmtId="181" formatCode="0.0_ "/>
    <numFmt numFmtId="182" formatCode="0.0"/>
  </numFmts>
  <fonts count="71">
    <font>
      <sz val="11"/>
      <color theme="1"/>
      <name val="宋体"/>
      <charset val="134"/>
      <scheme val="minor"/>
    </font>
    <font>
      <sz val="26"/>
      <color theme="1"/>
      <name val="方正小标宋简体"/>
      <charset val="134"/>
    </font>
    <font>
      <sz val="12"/>
      <name val="宋体"/>
      <charset val="134"/>
    </font>
    <font>
      <b/>
      <sz val="18"/>
      <color rgb="FF000000"/>
      <name val="黑体"/>
      <charset val="134"/>
    </font>
    <font>
      <sz val="12"/>
      <color rgb="FF000000"/>
      <name val="宋体"/>
      <charset val="134"/>
      <scheme val="minor"/>
    </font>
    <font>
      <sz val="12"/>
      <color rgb="FF000000"/>
      <name val="宋体"/>
      <charset val="0"/>
      <scheme val="minor"/>
    </font>
    <font>
      <b/>
      <sz val="11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color theme="2" tint="-0.899990844447157"/>
      <name val="宋体"/>
      <charset val="134"/>
    </font>
    <font>
      <sz val="14"/>
      <color theme="2" tint="-0.899990844447157"/>
      <name val="仿宋_GB2312"/>
      <charset val="134"/>
    </font>
    <font>
      <b/>
      <sz val="18"/>
      <color theme="2" tint="-0.899990844447157"/>
      <name val="黑体"/>
      <charset val="134"/>
    </font>
    <font>
      <b/>
      <sz val="18"/>
      <color theme="2" tint="-0.899990844447157"/>
      <name val="仿宋_GB2312"/>
      <charset val="134"/>
    </font>
    <font>
      <sz val="12"/>
      <color theme="2" tint="-0.899990844447157"/>
      <name val="仿宋_GB2312"/>
      <charset val="134"/>
    </font>
    <font>
      <b/>
      <sz val="12"/>
      <color theme="2" tint="-0.899990844447157"/>
      <name val="仿宋_GB2312"/>
      <charset val="134"/>
    </font>
    <font>
      <sz val="10"/>
      <color theme="2" tint="-0.899990844447157"/>
      <name val="宋体"/>
      <charset val="134"/>
      <scheme val="minor"/>
    </font>
    <font>
      <sz val="10"/>
      <name val="宋体"/>
      <charset val="134"/>
    </font>
    <font>
      <b/>
      <sz val="18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8"/>
      <name val="黑体"/>
      <charset val="134"/>
    </font>
    <font>
      <sz val="14"/>
      <name val="仿宋_GB2312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b/>
      <sz val="20"/>
      <name val="黑体"/>
      <charset val="134"/>
    </font>
    <font>
      <sz val="12"/>
      <name val="隶书"/>
      <charset val="134"/>
    </font>
    <font>
      <b/>
      <sz val="12"/>
      <name val="黑体"/>
      <charset val="134"/>
    </font>
    <font>
      <sz val="11"/>
      <name val="黑体"/>
      <charset val="134"/>
    </font>
    <font>
      <sz val="12"/>
      <name val="仿宋_GB2312"/>
      <charset val="134"/>
    </font>
    <font>
      <sz val="18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name val="宋体"/>
      <charset val="134"/>
    </font>
    <font>
      <b/>
      <sz val="12"/>
      <name val="仿宋_GB2312"/>
      <charset val="134"/>
    </font>
    <font>
      <sz val="9"/>
      <name val="宋体"/>
      <charset val="134"/>
    </font>
    <font>
      <sz val="16"/>
      <name val="仿宋_GB2312"/>
      <charset val="134"/>
    </font>
    <font>
      <b/>
      <sz val="16"/>
      <name val="仿宋_GB2312"/>
      <charset val="134"/>
    </font>
    <font>
      <sz val="11"/>
      <name val="仿宋_GB2312"/>
      <charset val="134"/>
    </font>
    <font>
      <sz val="12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name val="隶书"/>
      <charset val="134"/>
    </font>
    <font>
      <sz val="22"/>
      <name val="隶书"/>
      <charset val="134"/>
    </font>
    <font>
      <sz val="12"/>
      <name val="黑体"/>
      <charset val="134"/>
    </font>
    <font>
      <b/>
      <sz val="12"/>
      <name val="楷体_GB2312"/>
      <charset val="134"/>
    </font>
    <font>
      <b/>
      <sz val="11"/>
      <name val="仿宋_GB2312"/>
      <charset val="134"/>
    </font>
    <font>
      <sz val="10"/>
      <name val="Arial"/>
      <charset val="134"/>
    </font>
    <font>
      <sz val="26"/>
      <color rgb="FF000000"/>
      <name val="方正小标宋简体"/>
      <charset val="134"/>
    </font>
    <font>
      <sz val="14"/>
      <color rgb="FF00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b/>
      <sz val="11"/>
      <name val="Times New Roman"/>
      <charset val="134"/>
    </font>
    <font>
      <b/>
      <sz val="1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60" fillId="9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0" fillId="19" borderId="17" applyNumberFormat="0" applyFont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61" fillId="11" borderId="15" applyNumberFormat="0" applyAlignment="0" applyProtection="0">
      <alignment vertical="center"/>
    </xf>
    <xf numFmtId="0" fontId="65" fillId="11" borderId="14" applyNumberFormat="0" applyAlignment="0" applyProtection="0">
      <alignment vertical="center"/>
    </xf>
    <xf numFmtId="0" fontId="62" fillId="17" borderId="16" applyNumberFormat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2" fillId="0" borderId="0"/>
    <xf numFmtId="0" fontId="67" fillId="28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57" fillId="30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68" fillId="0" borderId="0" applyBorder="0"/>
  </cellStyleXfs>
  <cellXfs count="26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54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54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left" vertical="center" wrapText="1"/>
    </xf>
    <xf numFmtId="178" fontId="6" fillId="0" borderId="1" xfId="54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7" fillId="0" borderId="1" xfId="54" applyFont="1" applyFill="1" applyBorder="1" applyAlignment="1">
      <alignment horizontal="left" vertical="center" wrapText="1"/>
    </xf>
    <xf numFmtId="178" fontId="7" fillId="0" borderId="1" xfId="0" applyNumberFormat="1" applyFont="1" applyFill="1" applyBorder="1" applyAlignment="1">
      <alignment horizontal="right" vertical="center" wrapText="1"/>
    </xf>
    <xf numFmtId="178" fontId="6" fillId="0" borderId="3" xfId="54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justify" vertical="center" wrapText="1"/>
    </xf>
    <xf numFmtId="178" fontId="7" fillId="0" borderId="3" xfId="54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54" applyFont="1" applyFill="1" applyBorder="1" applyAlignment="1">
      <alignment vertical="center" wrapText="1"/>
    </xf>
    <xf numFmtId="178" fontId="7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8" fillId="0" borderId="0" xfId="53" applyFont="1" applyFill="1" applyBorder="1" applyAlignment="1">
      <alignment vertical="center"/>
    </xf>
    <xf numFmtId="0" fontId="8" fillId="0" borderId="0" xfId="53" applyFont="1" applyFill="1" applyBorder="1" applyAlignment="1">
      <alignment horizontal="center" vertical="center"/>
    </xf>
    <xf numFmtId="178" fontId="8" fillId="0" borderId="0" xfId="53" applyNumberFormat="1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/>
    <xf numFmtId="0" fontId="9" fillId="0" borderId="0" xfId="53" applyFont="1" applyFill="1" applyBorder="1" applyAlignment="1">
      <alignment vertical="center"/>
    </xf>
    <xf numFmtId="0" fontId="10" fillId="0" borderId="0" xfId="53" applyFont="1" applyFill="1" applyBorder="1" applyAlignment="1">
      <alignment horizontal="center" vertical="center"/>
    </xf>
    <xf numFmtId="178" fontId="10" fillId="0" borderId="0" xfId="53" applyNumberFormat="1" applyFont="1" applyFill="1" applyBorder="1" applyAlignment="1">
      <alignment horizontal="center" vertical="center"/>
    </xf>
    <xf numFmtId="178" fontId="11" fillId="0" borderId="0" xfId="53" applyNumberFormat="1" applyFont="1" applyFill="1" applyBorder="1" applyAlignment="1">
      <alignment horizontal="center" vertical="center"/>
    </xf>
    <xf numFmtId="0" fontId="12" fillId="0" borderId="0" xfId="53" applyFont="1" applyFill="1" applyBorder="1" applyAlignment="1">
      <alignment vertical="center"/>
    </xf>
    <xf numFmtId="0" fontId="12" fillId="0" borderId="0" xfId="53" applyFont="1" applyFill="1" applyBorder="1" applyAlignment="1">
      <alignment horizontal="center" vertical="center"/>
    </xf>
    <xf numFmtId="178" fontId="12" fillId="0" borderId="0" xfId="53" applyNumberFormat="1" applyFont="1" applyFill="1" applyBorder="1" applyAlignment="1">
      <alignment vertical="center"/>
    </xf>
    <xf numFmtId="0" fontId="13" fillId="0" borderId="4" xfId="53" applyFont="1" applyFill="1" applyBorder="1" applyAlignment="1">
      <alignment horizontal="center" vertical="center" wrapText="1"/>
    </xf>
    <xf numFmtId="0" fontId="13" fillId="0" borderId="5" xfId="53" applyFont="1" applyFill="1" applyBorder="1" applyAlignment="1">
      <alignment horizontal="center" vertical="center" wrapText="1"/>
    </xf>
    <xf numFmtId="0" fontId="13" fillId="0" borderId="3" xfId="53" applyFont="1" applyFill="1" applyBorder="1" applyAlignment="1">
      <alignment horizontal="center" vertical="center" wrapText="1"/>
    </xf>
    <xf numFmtId="0" fontId="13" fillId="0" borderId="1" xfId="53" applyFont="1" applyFill="1" applyBorder="1" applyAlignment="1">
      <alignment horizontal="center" vertical="center"/>
    </xf>
    <xf numFmtId="0" fontId="13" fillId="0" borderId="1" xfId="53" applyNumberFormat="1" applyFont="1" applyFill="1" applyBorder="1" applyAlignment="1">
      <alignment horizontal="center" vertical="center" wrapText="1"/>
    </xf>
    <xf numFmtId="0" fontId="13" fillId="0" borderId="4" xfId="53" applyNumberFormat="1" applyFont="1" applyFill="1" applyBorder="1" applyAlignment="1">
      <alignment horizontal="center" vertical="center" wrapText="1"/>
    </xf>
    <xf numFmtId="3" fontId="13" fillId="0" borderId="1" xfId="53" applyNumberFormat="1" applyFont="1" applyFill="1" applyBorder="1" applyAlignment="1" applyProtection="1">
      <alignment vertical="center"/>
    </xf>
    <xf numFmtId="178" fontId="13" fillId="0" borderId="1" xfId="53" applyNumberFormat="1" applyFont="1" applyFill="1" applyBorder="1" applyAlignment="1" applyProtection="1">
      <alignment horizontal="center" vertical="center"/>
    </xf>
    <xf numFmtId="0" fontId="13" fillId="0" borderId="1" xfId="53" applyFont="1" applyFill="1" applyBorder="1" applyAlignment="1">
      <alignment vertical="center"/>
    </xf>
    <xf numFmtId="178" fontId="13" fillId="0" borderId="1" xfId="53" applyNumberFormat="1" applyFont="1" applyFill="1" applyBorder="1" applyAlignment="1">
      <alignment horizontal="center" vertical="center"/>
    </xf>
    <xf numFmtId="3" fontId="12" fillId="0" borderId="1" xfId="53" applyNumberFormat="1" applyFont="1" applyFill="1" applyBorder="1" applyAlignment="1" applyProtection="1">
      <alignment vertical="center"/>
    </xf>
    <xf numFmtId="178" fontId="12" fillId="0" borderId="1" xfId="53" applyNumberFormat="1" applyFont="1" applyFill="1" applyBorder="1" applyAlignment="1" applyProtection="1">
      <alignment horizontal="center" vertical="center"/>
    </xf>
    <xf numFmtId="0" fontId="12" fillId="0" borderId="1" xfId="53" applyFont="1" applyFill="1" applyBorder="1" applyAlignment="1">
      <alignment vertical="center"/>
    </xf>
    <xf numFmtId="178" fontId="13" fillId="0" borderId="1" xfId="0" applyNumberFormat="1" applyFont="1" applyFill="1" applyBorder="1" applyAlignment="1" applyProtection="1">
      <alignment horizontal="center" vertical="center"/>
    </xf>
    <xf numFmtId="178" fontId="12" fillId="0" borderId="1" xfId="53" applyNumberFormat="1" applyFont="1" applyFill="1" applyBorder="1" applyAlignment="1">
      <alignment horizontal="center" vertical="center"/>
    </xf>
    <xf numFmtId="178" fontId="12" fillId="0" borderId="1" xfId="53" applyNumberFormat="1" applyFont="1" applyFill="1" applyBorder="1" applyAlignment="1">
      <alignment vertical="center"/>
    </xf>
    <xf numFmtId="0" fontId="12" fillId="0" borderId="1" xfId="0" applyFont="1" applyFill="1" applyBorder="1" applyAlignment="1" applyProtection="1">
      <alignment vertical="center"/>
    </xf>
    <xf numFmtId="178" fontId="12" fillId="0" borderId="1" xfId="0" applyNumberFormat="1" applyFont="1" applyFill="1" applyBorder="1" applyAlignment="1" applyProtection="1">
      <alignment horizontal="center" vertical="center" wrapText="1"/>
    </xf>
    <xf numFmtId="178" fontId="12" fillId="0" borderId="4" xfId="53" applyNumberFormat="1" applyFont="1" applyFill="1" applyBorder="1" applyAlignment="1">
      <alignment horizontal="center" vertical="center"/>
    </xf>
    <xf numFmtId="0" fontId="12" fillId="0" borderId="1" xfId="53" applyFont="1" applyFill="1" applyBorder="1" applyAlignment="1">
      <alignment horizontal="center" vertical="center"/>
    </xf>
    <xf numFmtId="0" fontId="14" fillId="0" borderId="0" xfId="53" applyFont="1" applyFill="1" applyBorder="1" applyAlignment="1">
      <alignment vertical="center"/>
    </xf>
    <xf numFmtId="0" fontId="14" fillId="0" borderId="0" xfId="53" applyFont="1" applyFill="1" applyBorder="1" applyAlignment="1">
      <alignment horizontal="center" vertical="center"/>
    </xf>
    <xf numFmtId="178" fontId="14" fillId="0" borderId="0" xfId="53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 applyProtection="1"/>
    <xf numFmtId="0" fontId="20" fillId="0" borderId="0" xfId="0" applyFont="1" applyFill="1" applyBorder="1" applyAlignment="1" applyProtection="1"/>
    <xf numFmtId="0" fontId="16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center" vertical="center"/>
    </xf>
    <xf numFmtId="0" fontId="22" fillId="0" borderId="4" xfId="0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horizontal="center" vertical="center"/>
    </xf>
    <xf numFmtId="0" fontId="22" fillId="0" borderId="6" xfId="0" applyFont="1" applyFill="1" applyBorder="1" applyAlignment="1" applyProtection="1">
      <alignment horizontal="center" vertical="center"/>
    </xf>
    <xf numFmtId="0" fontId="22" fillId="0" borderId="7" xfId="0" applyFont="1" applyFill="1" applyBorder="1" applyAlignment="1" applyProtection="1">
      <alignment horizontal="center" vertical="center"/>
    </xf>
    <xf numFmtId="176" fontId="22" fillId="0" borderId="6" xfId="0" applyNumberFormat="1" applyFont="1" applyFill="1" applyBorder="1" applyAlignment="1" applyProtection="1">
      <alignment horizontal="right" vertical="center"/>
    </xf>
    <xf numFmtId="0" fontId="22" fillId="0" borderId="1" xfId="0" applyFont="1" applyFill="1" applyBorder="1" applyAlignment="1" applyProtection="1">
      <alignment horizontal="left" vertical="center"/>
    </xf>
    <xf numFmtId="0" fontId="22" fillId="0" borderId="4" xfId="0" applyFont="1" applyFill="1" applyBorder="1" applyAlignment="1" applyProtection="1">
      <alignment horizontal="left" vertical="center"/>
    </xf>
    <xf numFmtId="0" fontId="15" fillId="0" borderId="1" xfId="0" applyFont="1" applyFill="1" applyBorder="1" applyAlignment="1" applyProtection="1">
      <alignment horizontal="left" vertical="center"/>
    </xf>
    <xf numFmtId="0" fontId="15" fillId="0" borderId="4" xfId="0" applyFont="1" applyFill="1" applyBorder="1" applyAlignment="1" applyProtection="1">
      <alignment horizontal="left" vertical="center"/>
    </xf>
    <xf numFmtId="176" fontId="15" fillId="0" borderId="6" xfId="0" applyNumberFormat="1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vertical="center"/>
    </xf>
    <xf numFmtId="0" fontId="27" fillId="0" borderId="8" xfId="0" applyFont="1" applyFill="1" applyBorder="1" applyAlignment="1" applyProtection="1"/>
    <xf numFmtId="0" fontId="17" fillId="0" borderId="4" xfId="0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6" xfId="0" applyFont="1" applyFill="1" applyBorder="1" applyAlignment="1" applyProtection="1">
      <alignment horizontal="center" vertical="center" wrapText="1"/>
      <protection locked="0"/>
    </xf>
    <xf numFmtId="3" fontId="17" fillId="0" borderId="1" xfId="0" applyNumberFormat="1" applyFont="1" applyFill="1" applyBorder="1" applyAlignment="1" applyProtection="1">
      <alignment vertical="center"/>
    </xf>
    <xf numFmtId="0" fontId="18" fillId="0" borderId="1" xfId="0" applyFont="1" applyFill="1" applyBorder="1" applyAlignment="1" applyProtection="1">
      <alignment horizontal="center" vertical="center" wrapText="1"/>
    </xf>
    <xf numFmtId="176" fontId="18" fillId="0" borderId="1" xfId="0" applyNumberFormat="1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left" vertical="center"/>
    </xf>
    <xf numFmtId="3" fontId="18" fillId="0" borderId="1" xfId="0" applyNumberFormat="1" applyFont="1" applyFill="1" applyBorder="1" applyAlignment="1" applyProtection="1">
      <alignment horizontal="left" vertical="center"/>
    </xf>
    <xf numFmtId="0" fontId="18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/>
    </xf>
    <xf numFmtId="3" fontId="17" fillId="0" borderId="1" xfId="0" applyNumberFormat="1" applyFont="1" applyFill="1" applyBorder="1" applyAlignment="1" applyProtection="1">
      <alignment horizontal="left" vertical="center"/>
    </xf>
    <xf numFmtId="0" fontId="18" fillId="0" borderId="6" xfId="0" applyFont="1" applyFill="1" applyBorder="1" applyAlignment="1" applyProtection="1">
      <alignment horizontal="center" vertical="center" wrapText="1"/>
    </xf>
    <xf numFmtId="178" fontId="18" fillId="0" borderId="1" xfId="0" applyNumberFormat="1" applyFont="1" applyFill="1" applyBorder="1" applyAlignment="1" applyProtection="1">
      <alignment horizontal="center" vertical="center" wrapText="1"/>
    </xf>
    <xf numFmtId="3" fontId="18" fillId="0" borderId="2" xfId="0" applyNumberFormat="1" applyFont="1" applyFill="1" applyBorder="1" applyAlignment="1" applyProtection="1">
      <alignment horizontal="center" vertical="center" wrapText="1"/>
    </xf>
    <xf numFmtId="179" fontId="18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/>
    <xf numFmtId="0" fontId="17" fillId="0" borderId="1" xfId="0" applyFont="1" applyFill="1" applyBorder="1" applyAlignment="1" applyProtection="1">
      <alignment vertical="center"/>
    </xf>
    <xf numFmtId="0" fontId="18" fillId="0" borderId="1" xfId="0" applyFont="1" applyFill="1" applyBorder="1" applyAlignment="1" applyProtection="1">
      <alignment horizontal="center" vertical="center"/>
    </xf>
    <xf numFmtId="3" fontId="17" fillId="0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 wrapText="1"/>
    </xf>
    <xf numFmtId="176" fontId="17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/>
    <xf numFmtId="0" fontId="20" fillId="0" borderId="1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left"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29" fillId="0" borderId="0" xfId="0" applyFont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2" fillId="0" borderId="0" xfId="0" applyFont="1" applyFill="1" applyBorder="1" applyAlignment="1" applyProtection="1"/>
    <xf numFmtId="180" fontId="2" fillId="0" borderId="0" xfId="0" applyNumberFormat="1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 vertical="center"/>
    </xf>
    <xf numFmtId="180" fontId="19" fillId="0" borderId="0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180" fontId="28" fillId="0" borderId="0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/>
    <xf numFmtId="180" fontId="28" fillId="0" borderId="8" xfId="0" applyNumberFormat="1" applyFont="1" applyFill="1" applyBorder="1" applyAlignment="1" applyProtection="1">
      <alignment horizontal="center" vertical="center"/>
    </xf>
    <xf numFmtId="0" fontId="28" fillId="0" borderId="8" xfId="0" applyFont="1" applyFill="1" applyBorder="1" applyAlignment="1" applyProtection="1">
      <alignment horizontal="right" vertical="center"/>
    </xf>
    <xf numFmtId="0" fontId="33" fillId="2" borderId="1" xfId="47" applyFont="1" applyFill="1" applyBorder="1" applyAlignment="1">
      <alignment horizontal="center" vertical="center"/>
    </xf>
    <xf numFmtId="180" fontId="33" fillId="0" borderId="1" xfId="47" applyNumberFormat="1" applyFont="1" applyFill="1" applyBorder="1" applyAlignment="1">
      <alignment horizontal="center" vertical="center"/>
    </xf>
    <xf numFmtId="0" fontId="28" fillId="2" borderId="1" xfId="47" applyNumberFormat="1" applyFont="1" applyFill="1" applyBorder="1" applyAlignment="1">
      <alignment horizontal="left" vertical="center"/>
    </xf>
    <xf numFmtId="0" fontId="28" fillId="2" borderId="1" xfId="47" applyFont="1" applyFill="1" applyBorder="1" applyAlignment="1">
      <alignment horizontal="left" vertical="center"/>
    </xf>
    <xf numFmtId="180" fontId="28" fillId="0" borderId="1" xfId="0" applyNumberFormat="1" applyFont="1" applyFill="1" applyBorder="1" applyAlignment="1" applyProtection="1">
      <alignment horizontal="center" vertical="center"/>
    </xf>
    <xf numFmtId="177" fontId="28" fillId="0" borderId="1" xfId="0" applyNumberFormat="1" applyFont="1" applyFill="1" applyBorder="1" applyAlignment="1" applyProtection="1">
      <alignment horizontal="right" vertical="center"/>
    </xf>
    <xf numFmtId="0" fontId="28" fillId="0" borderId="1" xfId="0" applyFont="1" applyFill="1" applyBorder="1" applyAlignment="1" applyProtection="1">
      <alignment vertical="center"/>
    </xf>
    <xf numFmtId="180" fontId="28" fillId="0" borderId="0" xfId="0" applyNumberFormat="1" applyFont="1" applyFill="1" applyBorder="1" applyAlignment="1" applyProtection="1">
      <alignment horizontal="center"/>
    </xf>
    <xf numFmtId="0" fontId="34" fillId="0" borderId="0" xfId="0" applyFont="1" applyFill="1" applyBorder="1" applyAlignment="1" applyProtection="1"/>
    <xf numFmtId="0" fontId="35" fillId="0" borderId="0" xfId="0" applyFont="1" applyFill="1" applyBorder="1" applyAlignment="1" applyProtection="1"/>
    <xf numFmtId="178" fontId="34" fillId="0" borderId="0" xfId="0" applyNumberFormat="1" applyFont="1" applyFill="1" applyBorder="1" applyAlignment="1" applyProtection="1"/>
    <xf numFmtId="0" fontId="16" fillId="0" borderId="0" xfId="0" applyFont="1" applyFill="1" applyBorder="1" applyAlignment="1" applyProtection="1">
      <alignment vertical="center"/>
    </xf>
    <xf numFmtId="178" fontId="19" fillId="0" borderId="0" xfId="0" applyNumberFormat="1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vertical="center"/>
    </xf>
    <xf numFmtId="178" fontId="35" fillId="0" borderId="0" xfId="0" applyNumberFormat="1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horizontal="left"/>
    </xf>
    <xf numFmtId="0" fontId="34" fillId="0" borderId="0" xfId="0" applyFont="1" applyFill="1" applyBorder="1" applyAlignment="1" applyProtection="1">
      <alignment horizontal="left"/>
    </xf>
    <xf numFmtId="0" fontId="34" fillId="0" borderId="0" xfId="0" applyFont="1" applyFill="1" applyBorder="1" applyAlignment="1" applyProtection="1">
      <alignment horizontal="left" vertical="center"/>
    </xf>
    <xf numFmtId="0" fontId="33" fillId="0" borderId="2" xfId="0" applyFont="1" applyFill="1" applyBorder="1" applyAlignment="1" applyProtection="1">
      <alignment horizontal="centerContinuous" vertical="center"/>
    </xf>
    <xf numFmtId="0" fontId="33" fillId="0" borderId="9" xfId="0" applyFont="1" applyFill="1" applyBorder="1" applyAlignment="1" applyProtection="1">
      <alignment horizontal="centerContinuous" vertical="center"/>
    </xf>
    <xf numFmtId="0" fontId="33" fillId="0" borderId="4" xfId="0" applyNumberFormat="1" applyFont="1" applyFill="1" applyBorder="1" applyAlignment="1" applyProtection="1">
      <alignment horizontal="center" vertical="center"/>
    </xf>
    <xf numFmtId="0" fontId="33" fillId="0" borderId="1" xfId="0" applyNumberFormat="1" applyFont="1" applyFill="1" applyBorder="1" applyAlignment="1" applyProtection="1">
      <alignment horizontal="center" vertical="center" wrapText="1"/>
    </xf>
    <xf numFmtId="0" fontId="33" fillId="0" borderId="1" xfId="0" applyNumberFormat="1" applyFont="1" applyFill="1" applyBorder="1" applyAlignment="1" applyProtection="1">
      <alignment horizontal="center" vertical="center"/>
    </xf>
    <xf numFmtId="0" fontId="33" fillId="0" borderId="9" xfId="0" applyNumberFormat="1" applyFont="1" applyFill="1" applyBorder="1" applyAlignment="1" applyProtection="1">
      <alignment horizontal="center" vertical="center"/>
    </xf>
    <xf numFmtId="49" fontId="37" fillId="0" borderId="4" xfId="0" applyNumberFormat="1" applyFont="1" applyFill="1" applyBorder="1" applyAlignment="1" applyProtection="1"/>
    <xf numFmtId="0" fontId="37" fillId="0" borderId="4" xfId="0" applyNumberFormat="1" applyFont="1" applyFill="1" applyBorder="1" applyAlignment="1" applyProtection="1">
      <alignment horizontal="center"/>
    </xf>
    <xf numFmtId="178" fontId="37" fillId="0" borderId="1" xfId="0" applyNumberFormat="1" applyFont="1" applyFill="1" applyBorder="1" applyAlignment="1" applyProtection="1">
      <alignment horizontal="center"/>
    </xf>
    <xf numFmtId="0" fontId="37" fillId="0" borderId="4" xfId="0" applyNumberFormat="1" applyFont="1" applyFill="1" applyBorder="1" applyAlignment="1" applyProtection="1"/>
    <xf numFmtId="0" fontId="37" fillId="0" borderId="1" xfId="0" applyFont="1" applyFill="1" applyBorder="1" applyAlignment="1" applyProtection="1"/>
    <xf numFmtId="0" fontId="37" fillId="0" borderId="0" xfId="0" applyFont="1" applyFill="1" applyBorder="1" applyAlignment="1" applyProtection="1"/>
    <xf numFmtId="49" fontId="37" fillId="0" borderId="4" xfId="0" applyNumberFormat="1" applyFont="1" applyFill="1" applyBorder="1" applyAlignment="1" applyProtection="1">
      <alignment horizontal="left" vertical="center"/>
    </xf>
    <xf numFmtId="49" fontId="37" fillId="0" borderId="0" xfId="0" applyNumberFormat="1" applyFont="1" applyFill="1" applyBorder="1" applyAlignment="1" applyProtection="1">
      <alignment horizontal="center"/>
    </xf>
    <xf numFmtId="49" fontId="37" fillId="0" borderId="1" xfId="0" applyNumberFormat="1" applyFont="1" applyFill="1" applyBorder="1" applyAlignment="1" applyProtection="1"/>
    <xf numFmtId="0" fontId="38" fillId="0" borderId="0" xfId="0" applyFont="1" applyFill="1" applyBorder="1" applyAlignment="1"/>
    <xf numFmtId="0" fontId="38" fillId="0" borderId="0" xfId="0" applyFont="1" applyFill="1" applyBorder="1" applyAlignment="1">
      <alignment horizontal="center"/>
    </xf>
    <xf numFmtId="0" fontId="7" fillId="0" borderId="0" xfId="0" applyFont="1">
      <alignment vertical="center"/>
    </xf>
    <xf numFmtId="0" fontId="4" fillId="0" borderId="0" xfId="51" applyFont="1" applyFill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>
      <alignment horizontal="center" vertical="center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 applyProtection="1">
      <alignment horizontal="center" vertical="center"/>
      <protection locked="0"/>
    </xf>
    <xf numFmtId="178" fontId="39" fillId="0" borderId="1" xfId="0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 applyProtection="1">
      <alignment vertical="center"/>
      <protection locked="0"/>
    </xf>
    <xf numFmtId="3" fontId="40" fillId="0" borderId="1" xfId="0" applyNumberFormat="1" applyFont="1" applyFill="1" applyBorder="1" applyAlignment="1">
      <alignment horizontal="left" vertical="center"/>
    </xf>
    <xf numFmtId="178" fontId="39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0" fillId="0" borderId="1" xfId="0" applyNumberFormat="1" applyFont="1" applyFill="1" applyBorder="1" applyAlignment="1">
      <alignment vertical="center"/>
    </xf>
    <xf numFmtId="0" fontId="40" fillId="0" borderId="1" xfId="0" applyFont="1" applyFill="1" applyBorder="1" applyAlignment="1">
      <alignment vertical="center"/>
    </xf>
    <xf numFmtId="0" fontId="40" fillId="0" borderId="1" xfId="0" applyFont="1" applyFill="1" applyBorder="1" applyAlignment="1">
      <alignment horizontal="left" vertical="center"/>
    </xf>
    <xf numFmtId="0" fontId="38" fillId="0" borderId="1" xfId="0" applyFont="1" applyFill="1" applyBorder="1" applyAlignment="1"/>
    <xf numFmtId="0" fontId="38" fillId="0" borderId="1" xfId="0" applyFont="1" applyFill="1" applyBorder="1" applyAlignment="1">
      <alignment horizontal="center"/>
    </xf>
    <xf numFmtId="0" fontId="18" fillId="0" borderId="0" xfId="0" applyFont="1" applyFill="1" applyBorder="1" applyAlignment="1" applyProtection="1"/>
    <xf numFmtId="0" fontId="19" fillId="0" borderId="0" xfId="0" applyFont="1" applyFill="1" applyBorder="1" applyAlignment="1" applyProtection="1">
      <alignment horizontal="center" vertical="top"/>
    </xf>
    <xf numFmtId="0" fontId="41" fillId="0" borderId="0" xfId="0" applyFont="1" applyFill="1" applyBorder="1" applyAlignment="1" applyProtection="1">
      <alignment horizontal="center" vertical="top" wrapText="1"/>
    </xf>
    <xf numFmtId="0" fontId="42" fillId="0" borderId="0" xfId="0" applyFont="1" applyFill="1" applyBorder="1" applyAlignment="1" applyProtection="1">
      <alignment horizontal="center" vertical="top" wrapText="1"/>
    </xf>
    <xf numFmtId="0" fontId="43" fillId="0" borderId="0" xfId="0" applyFont="1" applyFill="1" applyBorder="1" applyAlignment="1" applyProtection="1">
      <alignment horizontal="center"/>
    </xf>
    <xf numFmtId="0" fontId="44" fillId="0" borderId="1" xfId="0" applyFont="1" applyFill="1" applyBorder="1" applyAlignment="1" applyProtection="1">
      <alignment horizontal="center" vertical="center" wrapText="1"/>
    </xf>
    <xf numFmtId="0" fontId="44" fillId="0" borderId="2" xfId="0" applyFont="1" applyFill="1" applyBorder="1" applyAlignment="1" applyProtection="1">
      <alignment horizontal="center" vertical="center" wrapText="1"/>
    </xf>
    <xf numFmtId="0" fontId="44" fillId="0" borderId="2" xfId="0" applyFont="1" applyFill="1" applyBorder="1" applyAlignment="1" applyProtection="1">
      <alignment horizontal="center" vertical="center"/>
    </xf>
    <xf numFmtId="0" fontId="44" fillId="0" borderId="6" xfId="0" applyFont="1" applyFill="1" applyBorder="1" applyAlignment="1" applyProtection="1">
      <alignment horizontal="center" vertical="center" wrapText="1"/>
    </xf>
    <xf numFmtId="0" fontId="44" fillId="0" borderId="6" xfId="0" applyFont="1" applyFill="1" applyBorder="1" applyAlignment="1" applyProtection="1">
      <alignment horizontal="center" vertical="center"/>
    </xf>
    <xf numFmtId="0" fontId="33" fillId="0" borderId="1" xfId="0" applyFont="1" applyFill="1" applyBorder="1" applyAlignment="1" applyProtection="1">
      <alignment vertical="top" wrapText="1"/>
    </xf>
    <xf numFmtId="181" fontId="33" fillId="0" borderId="1" xfId="0" applyNumberFormat="1" applyFont="1" applyFill="1" applyBorder="1" applyAlignment="1" applyProtection="1"/>
    <xf numFmtId="0" fontId="37" fillId="0" borderId="2" xfId="0" applyFont="1" applyFill="1" applyBorder="1" applyAlignment="1" applyProtection="1">
      <alignment horizontal="left" vertical="center" wrapText="1"/>
    </xf>
    <xf numFmtId="0" fontId="28" fillId="0" borderId="1" xfId="0" applyFont="1" applyFill="1" applyBorder="1" applyAlignment="1" applyProtection="1">
      <alignment vertical="top" shrinkToFit="1"/>
    </xf>
    <xf numFmtId="0" fontId="37" fillId="0" borderId="1" xfId="0" applyFont="1" applyFill="1" applyBorder="1" applyAlignment="1" applyProtection="1">
      <alignment vertical="center"/>
    </xf>
    <xf numFmtId="181" fontId="28" fillId="0" borderId="1" xfId="0" applyNumberFormat="1" applyFont="1" applyFill="1" applyBorder="1" applyAlignment="1" applyProtection="1"/>
    <xf numFmtId="0" fontId="37" fillId="0" borderId="10" xfId="0" applyFont="1" applyFill="1" applyBorder="1" applyAlignment="1" applyProtection="1">
      <alignment horizontal="left" vertical="center" wrapText="1"/>
    </xf>
    <xf numFmtId="0" fontId="28" fillId="0" borderId="1" xfId="0" applyFont="1" applyFill="1" applyBorder="1" applyAlignment="1" applyProtection="1"/>
    <xf numFmtId="0" fontId="28" fillId="0" borderId="1" xfId="0" applyFont="1" applyFill="1" applyBorder="1" applyAlignment="1" applyProtection="1">
      <alignment vertical="top" wrapText="1"/>
    </xf>
    <xf numFmtId="0" fontId="37" fillId="0" borderId="6" xfId="0" applyFont="1" applyFill="1" applyBorder="1" applyAlignment="1" applyProtection="1">
      <alignment horizontal="left" vertical="center" wrapText="1"/>
    </xf>
    <xf numFmtId="0" fontId="28" fillId="0" borderId="2" xfId="0" applyFont="1" applyFill="1" applyBorder="1" applyAlignment="1" applyProtection="1">
      <alignment vertical="top" wrapText="1"/>
    </xf>
    <xf numFmtId="0" fontId="37" fillId="0" borderId="2" xfId="0" applyFont="1" applyFill="1" applyBorder="1" applyAlignment="1" applyProtection="1">
      <alignment vertical="center"/>
    </xf>
    <xf numFmtId="181" fontId="28" fillId="0" borderId="2" xfId="0" applyNumberFormat="1" applyFont="1" applyFill="1" applyBorder="1" applyAlignment="1" applyProtection="1"/>
    <xf numFmtId="0" fontId="37" fillId="0" borderId="2" xfId="0" applyFont="1" applyFill="1" applyBorder="1" applyAlignment="1" applyProtection="1"/>
    <xf numFmtId="0" fontId="45" fillId="0" borderId="2" xfId="0" applyFont="1" applyFill="1" applyBorder="1" applyAlignment="1" applyProtection="1">
      <alignment horizontal="center" vertical="top" wrapText="1"/>
    </xf>
    <xf numFmtId="181" fontId="33" fillId="0" borderId="2" xfId="0" applyNumberFormat="1" applyFont="1" applyFill="1" applyBorder="1" applyAlignment="1" applyProtection="1"/>
    <xf numFmtId="0" fontId="45" fillId="0" borderId="1" xfId="0" applyFont="1" applyFill="1" applyBorder="1" applyAlignment="1" applyProtection="1">
      <alignment horizontal="center" vertical="top" wrapText="1"/>
    </xf>
    <xf numFmtId="182" fontId="33" fillId="0" borderId="1" xfId="0" applyNumberFormat="1" applyFont="1" applyFill="1" applyBorder="1" applyAlignment="1" applyProtection="1">
      <alignment wrapText="1"/>
    </xf>
    <xf numFmtId="0" fontId="33" fillId="0" borderId="1" xfId="0" applyFont="1" applyFill="1" applyBorder="1" applyAlignment="1" applyProtection="1">
      <alignment horizontal="center" vertical="center" wrapText="1"/>
    </xf>
    <xf numFmtId="0" fontId="33" fillId="0" borderId="4" xfId="0" applyFont="1" applyFill="1" applyBorder="1" applyAlignment="1" applyProtection="1">
      <alignment horizontal="center" vertical="center" wrapText="1"/>
    </xf>
    <xf numFmtId="176" fontId="33" fillId="0" borderId="3" xfId="0" applyNumberFormat="1" applyFont="1" applyFill="1" applyBorder="1" applyAlignment="1" applyProtection="1">
      <alignment horizontal="center" vertical="center" wrapText="1"/>
    </xf>
    <xf numFmtId="181" fontId="2" fillId="0" borderId="0" xfId="0" applyNumberFormat="1" applyFont="1" applyFill="1" applyBorder="1" applyAlignment="1" applyProtection="1"/>
    <xf numFmtId="0" fontId="16" fillId="0" borderId="0" xfId="54" applyFont="1" applyFill="1" applyAlignment="1" applyProtection="1">
      <alignment horizontal="center"/>
    </xf>
    <xf numFmtId="181" fontId="16" fillId="0" borderId="0" xfId="54" applyNumberFormat="1" applyFont="1" applyFill="1" applyAlignment="1" applyProtection="1">
      <alignment horizontal="center"/>
    </xf>
    <xf numFmtId="0" fontId="46" fillId="0" borderId="0" xfId="54" applyFont="1" applyFill="1" applyAlignment="1"/>
    <xf numFmtId="0" fontId="27" fillId="0" borderId="0" xfId="54" applyFont="1" applyFill="1" applyAlignment="1">
      <alignment horizontal="center"/>
    </xf>
    <xf numFmtId="181" fontId="27" fillId="0" borderId="0" xfId="54" applyNumberFormat="1" applyFont="1" applyFill="1" applyAlignment="1">
      <alignment horizontal="right"/>
    </xf>
    <xf numFmtId="0" fontId="45" fillId="0" borderId="1" xfId="54" applyFont="1" applyFill="1" applyBorder="1" applyAlignment="1" applyProtection="1">
      <alignment horizontal="center" vertical="center" wrapText="1"/>
      <protection locked="0"/>
    </xf>
    <xf numFmtId="0" fontId="45" fillId="0" borderId="1" xfId="54" applyFont="1" applyFill="1" applyBorder="1" applyAlignment="1">
      <alignment horizontal="center" vertical="center" wrapText="1"/>
    </xf>
    <xf numFmtId="181" fontId="45" fillId="0" borderId="1" xfId="54" applyNumberFormat="1" applyFont="1" applyFill="1" applyBorder="1" applyAlignment="1">
      <alignment horizontal="center" vertical="center" wrapText="1"/>
    </xf>
    <xf numFmtId="0" fontId="45" fillId="0" borderId="1" xfId="54" applyFont="1" applyFill="1" applyBorder="1" applyAlignment="1" applyProtection="1">
      <alignment horizontal="center" vertical="center"/>
      <protection locked="0"/>
    </xf>
    <xf numFmtId="0" fontId="45" fillId="0" borderId="2" xfId="54" applyFont="1" applyFill="1" applyBorder="1" applyAlignment="1" applyProtection="1">
      <alignment horizontal="center" vertical="center"/>
      <protection locked="0"/>
    </xf>
    <xf numFmtId="181" fontId="45" fillId="0" borderId="1" xfId="54" applyNumberFormat="1" applyFont="1" applyFill="1" applyBorder="1" applyAlignment="1" applyProtection="1">
      <alignment horizontal="center" vertical="center" wrapText="1"/>
      <protection locked="0"/>
    </xf>
    <xf numFmtId="0" fontId="45" fillId="0" borderId="1" xfId="54" applyFont="1" applyFill="1" applyBorder="1" applyAlignment="1" applyProtection="1">
      <alignment vertical="center"/>
      <protection locked="0"/>
    </xf>
    <xf numFmtId="181" fontId="45" fillId="0" borderId="1" xfId="54" applyNumberFormat="1" applyFont="1" applyFill="1" applyBorder="1" applyAlignment="1">
      <alignment vertical="center"/>
    </xf>
    <xf numFmtId="0" fontId="37" fillId="0" borderId="1" xfId="32" applyFont="1" applyFill="1" applyBorder="1" applyAlignment="1" applyProtection="1">
      <alignment vertical="center"/>
      <protection locked="0"/>
    </xf>
    <xf numFmtId="178" fontId="37" fillId="0" borderId="1" xfId="32" applyNumberFormat="1" applyFont="1" applyFill="1" applyBorder="1" applyAlignment="1" applyProtection="1">
      <alignment horizontal="right" vertical="center"/>
      <protection locked="0"/>
    </xf>
    <xf numFmtId="181" fontId="37" fillId="0" borderId="1" xfId="32" applyNumberFormat="1" applyFont="1" applyFill="1" applyBorder="1" applyAlignment="1" applyProtection="1">
      <alignment horizontal="right" vertical="center"/>
      <protection locked="0"/>
    </xf>
    <xf numFmtId="0" fontId="45" fillId="0" borderId="1" xfId="54" applyFont="1" applyFill="1" applyBorder="1" applyAlignment="1" applyProtection="1">
      <protection locked="0"/>
    </xf>
    <xf numFmtId="0" fontId="45" fillId="0" borderId="1" xfId="54" applyFont="1" applyFill="1" applyBorder="1" applyAlignment="1">
      <alignment vertical="center"/>
    </xf>
    <xf numFmtId="0" fontId="33" fillId="0" borderId="1" xfId="0" applyFont="1" applyFill="1" applyBorder="1" applyAlignment="1" applyProtection="1"/>
    <xf numFmtId="0" fontId="37" fillId="0" borderId="1" xfId="54" applyFont="1" applyFill="1" applyBorder="1" applyAlignment="1" applyProtection="1">
      <protection locked="0"/>
    </xf>
    <xf numFmtId="0" fontId="37" fillId="0" borderId="1" xfId="54" applyFont="1" applyFill="1" applyBorder="1" applyAlignment="1">
      <alignment vertical="center"/>
    </xf>
    <xf numFmtId="0" fontId="37" fillId="0" borderId="1" xfId="54" applyFont="1" applyFill="1" applyBorder="1" applyAlignment="1" applyProtection="1">
      <alignment horizontal="center" vertical="center"/>
      <protection locked="0"/>
    </xf>
    <xf numFmtId="0" fontId="37" fillId="2" borderId="1" xfId="32" applyFont="1" applyFill="1" applyBorder="1" applyAlignment="1" applyProtection="1">
      <alignment vertical="center"/>
      <protection locked="0"/>
    </xf>
    <xf numFmtId="1" fontId="37" fillId="0" borderId="1" xfId="0" applyNumberFormat="1" applyFont="1" applyFill="1" applyBorder="1" applyAlignment="1" applyProtection="1">
      <alignment vertical="center"/>
      <protection locked="0"/>
    </xf>
    <xf numFmtId="1" fontId="45" fillId="0" borderId="1" xfId="54" applyNumberFormat="1" applyFont="1" applyFill="1" applyBorder="1" applyAlignment="1" applyProtection="1">
      <alignment vertical="center"/>
      <protection locked="0"/>
    </xf>
    <xf numFmtId="0" fontId="45" fillId="0" borderId="1" xfId="54" applyFont="1" applyFill="1" applyBorder="1" applyAlignment="1">
      <alignment horizontal="right"/>
    </xf>
    <xf numFmtId="0" fontId="37" fillId="0" borderId="11" xfId="54" applyFont="1" applyFill="1" applyBorder="1" applyAlignment="1">
      <alignment vertical="center"/>
    </xf>
    <xf numFmtId="0" fontId="37" fillId="0" borderId="6" xfId="54" applyFont="1" applyFill="1" applyBorder="1" applyAlignment="1">
      <alignment vertical="center"/>
    </xf>
    <xf numFmtId="0" fontId="37" fillId="0" borderId="1" xfId="32" applyFont="1" applyFill="1" applyBorder="1" applyAlignment="1"/>
    <xf numFmtId="1" fontId="37" fillId="0" borderId="1" xfId="54" applyNumberFormat="1" applyFont="1" applyFill="1" applyBorder="1" applyAlignment="1" applyProtection="1">
      <alignment vertical="center"/>
      <protection locked="0"/>
    </xf>
    <xf numFmtId="1" fontId="45" fillId="0" borderId="1" xfId="54" applyNumberFormat="1" applyFont="1" applyFill="1" applyBorder="1" applyAlignment="1" applyProtection="1">
      <alignment horizontal="right" vertical="center"/>
    </xf>
    <xf numFmtId="178" fontId="45" fillId="0" borderId="1" xfId="54" applyNumberFormat="1" applyFont="1" applyFill="1" applyBorder="1" applyAlignment="1">
      <alignment vertical="center"/>
    </xf>
    <xf numFmtId="0" fontId="45" fillId="0" borderId="1" xfId="0" applyFont="1" applyFill="1" applyBorder="1" applyAlignment="1" applyProtection="1"/>
    <xf numFmtId="0" fontId="45" fillId="0" borderId="1" xfId="54" applyFont="1" applyFill="1" applyBorder="1" applyAlignment="1" applyProtection="1">
      <alignment horizontal="left" vertical="center"/>
      <protection locked="0"/>
    </xf>
    <xf numFmtId="0" fontId="45" fillId="0" borderId="1" xfId="54" applyFont="1" applyFill="1" applyBorder="1" applyAlignment="1" applyProtection="1">
      <alignment horizontal="right"/>
      <protection locked="0"/>
    </xf>
    <xf numFmtId="1" fontId="37" fillId="0" borderId="2" xfId="54" applyNumberFormat="1" applyFont="1" applyFill="1" applyBorder="1" applyAlignment="1" applyProtection="1">
      <alignment vertical="center"/>
      <protection locked="0"/>
    </xf>
    <xf numFmtId="0" fontId="37" fillId="0" borderId="2" xfId="54" applyFont="1" applyFill="1" applyBorder="1" applyAlignment="1" applyProtection="1">
      <alignment horizontal="right"/>
      <protection locked="0"/>
    </xf>
    <xf numFmtId="0" fontId="33" fillId="0" borderId="6" xfId="0" applyFont="1" applyFill="1" applyBorder="1" applyAlignment="1" applyProtection="1"/>
    <xf numFmtId="178" fontId="37" fillId="0" borderId="4" xfId="54" applyNumberFormat="1" applyFont="1" applyFill="1" applyBorder="1" applyAlignment="1">
      <alignment vertical="center"/>
    </xf>
    <xf numFmtId="1" fontId="37" fillId="0" borderId="6" xfId="54" applyNumberFormat="1" applyFont="1" applyFill="1" applyBorder="1" applyAlignment="1" applyProtection="1">
      <alignment vertical="center"/>
      <protection locked="0"/>
    </xf>
    <xf numFmtId="0" fontId="37" fillId="0" borderId="6" xfId="54" applyFont="1" applyFill="1" applyBorder="1" applyAlignment="1" applyProtection="1">
      <alignment horizontal="right"/>
      <protection locked="0"/>
    </xf>
    <xf numFmtId="0" fontId="45" fillId="0" borderId="1" xfId="0" applyFont="1" applyFill="1" applyBorder="1" applyAlignment="1" applyProtection="1">
      <alignment horizontal="center"/>
    </xf>
    <xf numFmtId="0" fontId="33" fillId="0" borderId="1" xfId="54" applyFont="1" applyFill="1" applyBorder="1" applyAlignment="1"/>
    <xf numFmtId="1" fontId="45" fillId="0" borderId="1" xfId="54" applyNumberFormat="1" applyFont="1" applyFill="1" applyBorder="1" applyAlignment="1" applyProtection="1">
      <alignment horizontal="right"/>
      <protection locked="0"/>
    </xf>
    <xf numFmtId="178" fontId="2" fillId="0" borderId="0" xfId="0" applyNumberFormat="1" applyFont="1" applyFill="1" applyBorder="1" applyAlignment="1" applyProtection="1"/>
    <xf numFmtId="0" fontId="47" fillId="0" borderId="0" xfId="0" applyFont="1" applyAlignment="1">
      <alignment horizontal="center" vertical="center"/>
    </xf>
    <xf numFmtId="0" fontId="48" fillId="0" borderId="0" xfId="0" applyFont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_西安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常规 2_2018预算附表" xfId="47"/>
    <cellStyle name="强调文字颜色 6" xfId="48" builtinId="49"/>
    <cellStyle name="40% - 强调文字颜色 6" xfId="49" builtinId="51"/>
    <cellStyle name="60% - 强调文字颜色 6" xfId="50" builtinId="52"/>
    <cellStyle name="常规_Sheet1" xfId="51"/>
    <cellStyle name="常规_2011年预算草案表（调整报人大）" xfId="52"/>
    <cellStyle name="常规_2015年预算（报市）" xfId="53"/>
    <cellStyle name="3232" xfId="54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4"/>
  <sheetViews>
    <sheetView tabSelected="1" workbookViewId="0">
      <selection activeCell="A8" sqref="A8"/>
    </sheetView>
  </sheetViews>
  <sheetFormatPr defaultColWidth="9" defaultRowHeight="13.5"/>
  <cols>
    <col min="1" max="1" width="80.5" style="167" customWidth="1"/>
    <col min="2" max="16384" width="9" style="167"/>
  </cols>
  <sheetData>
    <row r="1" ht="30" customHeight="1" spans="1:1">
      <c r="A1" s="260" t="s">
        <v>0</v>
      </c>
    </row>
    <row r="2" ht="39" customHeight="1"/>
    <row r="3" ht="34" customHeight="1" spans="1:1">
      <c r="A3" s="261" t="s">
        <v>1</v>
      </c>
    </row>
    <row r="4" ht="34" customHeight="1" spans="1:1">
      <c r="A4" s="261" t="s">
        <v>2</v>
      </c>
    </row>
    <row r="5" ht="34" customHeight="1" spans="1:1">
      <c r="A5" s="261" t="s">
        <v>3</v>
      </c>
    </row>
    <row r="6" ht="34" customHeight="1" spans="1:1">
      <c r="A6" s="261" t="s">
        <v>4</v>
      </c>
    </row>
    <row r="7" ht="34" customHeight="1" spans="1:1">
      <c r="A7" s="261" t="s">
        <v>5</v>
      </c>
    </row>
    <row r="8" ht="34" customHeight="1" spans="1:1">
      <c r="A8" s="261" t="s">
        <v>6</v>
      </c>
    </row>
    <row r="9" ht="34" customHeight="1" spans="1:1">
      <c r="A9" s="261" t="s">
        <v>7</v>
      </c>
    </row>
    <row r="10" ht="34" customHeight="1" spans="1:1">
      <c r="A10" s="261" t="s">
        <v>8</v>
      </c>
    </row>
    <row r="11" ht="34" customHeight="1" spans="1:1">
      <c r="A11" s="261" t="s">
        <v>9</v>
      </c>
    </row>
    <row r="12" ht="34" customHeight="1" spans="1:1">
      <c r="A12" s="261" t="s">
        <v>10</v>
      </c>
    </row>
    <row r="13" ht="34" customHeight="1" spans="1:1">
      <c r="A13" s="261" t="s">
        <v>11</v>
      </c>
    </row>
    <row r="14" ht="34" customHeight="1" spans="1:1">
      <c r="A14" s="261" t="s">
        <v>12</v>
      </c>
    </row>
  </sheetData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A2" sqref="A2:C2"/>
    </sheetView>
  </sheetViews>
  <sheetFormatPr defaultColWidth="9" defaultRowHeight="14.25" outlineLevelCol="2"/>
  <cols>
    <col min="1" max="1" width="10.875" style="31" customWidth="1"/>
    <col min="2" max="2" width="44.875" style="31" customWidth="1"/>
    <col min="3" max="3" width="15.5" style="31" customWidth="1"/>
    <col min="4" max="16384" width="9" style="31"/>
  </cols>
  <sheetData>
    <row r="1" ht="18" customHeight="1" spans="1:1">
      <c r="A1" s="69" t="s">
        <v>955</v>
      </c>
    </row>
    <row r="2" s="68" customFormat="1" ht="63" customHeight="1" spans="1:3">
      <c r="A2" s="70" t="s">
        <v>956</v>
      </c>
      <c r="B2" s="70"/>
      <c r="C2" s="70"/>
    </row>
    <row r="3" ht="24" customHeight="1" spans="1:3">
      <c r="A3" s="71"/>
      <c r="B3" s="71"/>
      <c r="C3" s="72" t="s">
        <v>15</v>
      </c>
    </row>
    <row r="4" ht="24.95" customHeight="1" spans="1:3">
      <c r="A4" s="73" t="s">
        <v>957</v>
      </c>
      <c r="B4" s="74" t="s">
        <v>141</v>
      </c>
      <c r="C4" s="75" t="s">
        <v>77</v>
      </c>
    </row>
    <row r="5" ht="24.95" customHeight="1" spans="1:3">
      <c r="A5" s="76"/>
      <c r="B5" s="77" t="s">
        <v>958</v>
      </c>
      <c r="C5" s="78">
        <f>C7+C9+C11+C13</f>
        <v>1830</v>
      </c>
    </row>
    <row r="6" ht="24.95" customHeight="1" spans="1:3">
      <c r="A6" s="79">
        <v>212</v>
      </c>
      <c r="B6" s="80" t="s">
        <v>624</v>
      </c>
      <c r="C6" s="78">
        <v>1805</v>
      </c>
    </row>
    <row r="7" ht="24.95" customHeight="1" spans="1:3">
      <c r="A7" s="81">
        <v>21208</v>
      </c>
      <c r="B7" s="82" t="s">
        <v>959</v>
      </c>
      <c r="C7" s="83">
        <v>1775</v>
      </c>
    </row>
    <row r="8" ht="24.95" customHeight="1" spans="1:3">
      <c r="A8" s="81">
        <v>2120802</v>
      </c>
      <c r="B8" s="82" t="s">
        <v>960</v>
      </c>
      <c r="C8" s="83">
        <v>1775</v>
      </c>
    </row>
    <row r="9" ht="24.95" customHeight="1" spans="1:3">
      <c r="A9" s="81">
        <v>21213</v>
      </c>
      <c r="B9" s="82" t="s">
        <v>961</v>
      </c>
      <c r="C9" s="83">
        <v>10</v>
      </c>
    </row>
    <row r="10" ht="24.95" customHeight="1" spans="1:3">
      <c r="A10" s="81">
        <v>2121301</v>
      </c>
      <c r="B10" s="82" t="s">
        <v>962</v>
      </c>
      <c r="C10" s="83">
        <v>10</v>
      </c>
    </row>
    <row r="11" ht="24.95" customHeight="1" spans="1:3">
      <c r="A11" s="81">
        <v>21214</v>
      </c>
      <c r="B11" s="82" t="s">
        <v>963</v>
      </c>
      <c r="C11" s="83">
        <v>20</v>
      </c>
    </row>
    <row r="12" ht="24.95" customHeight="1" spans="1:3">
      <c r="A12" s="81">
        <v>2121499</v>
      </c>
      <c r="B12" s="82" t="s">
        <v>964</v>
      </c>
      <c r="C12" s="83">
        <v>20</v>
      </c>
    </row>
    <row r="13" ht="27" customHeight="1" spans="1:3">
      <c r="A13" s="79">
        <v>232</v>
      </c>
      <c r="B13" s="80" t="s">
        <v>965</v>
      </c>
      <c r="C13" s="78">
        <v>25</v>
      </c>
    </row>
    <row r="14" ht="24" customHeight="1" spans="1:3">
      <c r="A14" s="81">
        <v>23204</v>
      </c>
      <c r="B14" s="82" t="s">
        <v>966</v>
      </c>
      <c r="C14" s="83">
        <v>25</v>
      </c>
    </row>
    <row r="15" ht="22" customHeight="1" spans="1:3">
      <c r="A15" s="81">
        <v>2320499</v>
      </c>
      <c r="B15" s="82" t="s">
        <v>967</v>
      </c>
      <c r="C15" s="83">
        <v>25</v>
      </c>
    </row>
  </sheetData>
  <mergeCells count="1">
    <mergeCell ref="A2:C2"/>
  </mergeCells>
  <pageMargins left="0.95" right="0.75" top="1" bottom="1" header="0.509027777777778" footer="0.509027777777778"/>
  <pageSetup paperSize="9" orientation="portrait" horizontalDpi="600" verticalDpi="6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"/>
  <sheetViews>
    <sheetView workbookViewId="0">
      <selection activeCell="A2" sqref="A2:C2"/>
    </sheetView>
  </sheetViews>
  <sheetFormatPr defaultColWidth="9" defaultRowHeight="14.25" outlineLevelCol="2"/>
  <cols>
    <col min="1" max="3" width="34.25" style="3" customWidth="1"/>
    <col min="4" max="16384" width="9" style="3"/>
  </cols>
  <sheetData>
    <row r="1" ht="33" customHeight="1" spans="1:2">
      <c r="A1" s="62" t="s">
        <v>968</v>
      </c>
      <c r="B1" s="62"/>
    </row>
    <row r="2" ht="33" customHeight="1" spans="1:3">
      <c r="A2" s="63" t="s">
        <v>969</v>
      </c>
      <c r="B2" s="63"/>
      <c r="C2" s="63"/>
    </row>
    <row r="4" ht="25" customHeight="1" spans="3:3">
      <c r="C4" s="64" t="s">
        <v>15</v>
      </c>
    </row>
    <row r="5" ht="33" customHeight="1" spans="1:3">
      <c r="A5" s="65" t="s">
        <v>918</v>
      </c>
      <c r="B5" s="65" t="s">
        <v>970</v>
      </c>
      <c r="C5" s="65" t="s">
        <v>971</v>
      </c>
    </row>
    <row r="6" ht="33" customHeight="1" spans="1:3">
      <c r="A6" s="66">
        <v>2017</v>
      </c>
      <c r="B6" s="66">
        <v>1600</v>
      </c>
      <c r="C6" s="66">
        <v>1470.5</v>
      </c>
    </row>
    <row r="8" ht="23" customHeight="1" spans="1:3">
      <c r="A8" s="67" t="s">
        <v>921</v>
      </c>
      <c r="B8" s="67"/>
      <c r="C8" s="67"/>
    </row>
    <row r="9" ht="23" customHeight="1" spans="1:3">
      <c r="A9" s="67" t="s">
        <v>922</v>
      </c>
      <c r="B9" s="67"/>
      <c r="C9" s="67"/>
    </row>
  </sheetData>
  <mergeCells count="3">
    <mergeCell ref="A2:C2"/>
    <mergeCell ref="A8:C8"/>
    <mergeCell ref="A9:C9"/>
  </mergeCells>
  <printOptions horizontalCentered="1"/>
  <pageMargins left="0.751388888888889" right="0.751388888888889" top="0.786805555555556" bottom="0.590277777777778" header="0.507638888888889" footer="0.507638888888889"/>
  <pageSetup paperSize="9" scale="80" orientation="portrait" horizontalDpi="600"/>
  <headerFooter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showGridLines="0" showZeros="0" zoomScale="110" zoomScaleNormal="110" workbookViewId="0">
      <pane ySplit="4" topLeftCell="A5" activePane="bottomLeft" state="frozen"/>
      <selection/>
      <selection pane="bottomLeft" activeCell="A2" sqref="A2:E2"/>
    </sheetView>
  </sheetViews>
  <sheetFormatPr defaultColWidth="9" defaultRowHeight="14.25" outlineLevelCol="5"/>
  <cols>
    <col min="1" max="1" width="39.375" style="26" customWidth="1"/>
    <col min="2" max="2" width="10.5583333333333" style="27" customWidth="1"/>
    <col min="3" max="3" width="10" style="27" customWidth="1"/>
    <col min="4" max="4" width="40.25" style="26" customWidth="1"/>
    <col min="5" max="5" width="9.88333333333333" style="28" customWidth="1"/>
    <col min="6" max="6" width="10" style="28" customWidth="1"/>
    <col min="7" max="7" width="9.25" style="26" customWidth="1"/>
    <col min="8" max="249" width="9" style="26"/>
    <col min="250" max="254" width="9" style="29"/>
    <col min="255" max="256" width="9" style="30"/>
    <col min="257" max="16384" width="9" style="31"/>
  </cols>
  <sheetData>
    <row r="1" ht="18" customHeight="1" spans="1:1">
      <c r="A1" s="32" t="s">
        <v>972</v>
      </c>
    </row>
    <row r="2" ht="33" customHeight="1" spans="1:6">
      <c r="A2" s="33" t="s">
        <v>973</v>
      </c>
      <c r="B2" s="33"/>
      <c r="C2" s="33"/>
      <c r="D2" s="33"/>
      <c r="E2" s="34"/>
      <c r="F2" s="35"/>
    </row>
    <row r="3" ht="19.5" customHeight="1" spans="1:6">
      <c r="A3" s="36"/>
      <c r="B3" s="37"/>
      <c r="C3" s="37"/>
      <c r="D3" s="36"/>
      <c r="E3" s="38" t="s">
        <v>15</v>
      </c>
      <c r="F3" s="38"/>
    </row>
    <row r="4" ht="37" customHeight="1" spans="1:6">
      <c r="A4" s="39" t="s">
        <v>974</v>
      </c>
      <c r="B4" s="40"/>
      <c r="C4" s="40"/>
      <c r="D4" s="39" t="s">
        <v>975</v>
      </c>
      <c r="E4" s="40"/>
      <c r="F4" s="41"/>
    </row>
    <row r="5" ht="30" customHeight="1" spans="1:6">
      <c r="A5" s="42" t="s">
        <v>976</v>
      </c>
      <c r="B5" s="43" t="s">
        <v>977</v>
      </c>
      <c r="C5" s="44" t="s">
        <v>77</v>
      </c>
      <c r="D5" s="42" t="s">
        <v>976</v>
      </c>
      <c r="E5" s="43" t="s">
        <v>977</v>
      </c>
      <c r="F5" s="43" t="s">
        <v>77</v>
      </c>
    </row>
    <row r="6" ht="20" customHeight="1" spans="1:6">
      <c r="A6" s="45" t="s">
        <v>978</v>
      </c>
      <c r="B6" s="46">
        <f>SUM(B7:B10)</f>
        <v>4537</v>
      </c>
      <c r="C6" s="46">
        <f>SUM(C7:C10)</f>
        <v>4722</v>
      </c>
      <c r="D6" s="47" t="s">
        <v>979</v>
      </c>
      <c r="E6" s="48">
        <v>2053</v>
      </c>
      <c r="F6" s="48">
        <v>2553</v>
      </c>
    </row>
    <row r="7" ht="20" customHeight="1" spans="1:6">
      <c r="A7" s="49" t="s">
        <v>980</v>
      </c>
      <c r="B7" s="50">
        <v>1013</v>
      </c>
      <c r="C7" s="50">
        <v>1046</v>
      </c>
      <c r="D7" s="45" t="s">
        <v>981</v>
      </c>
      <c r="E7" s="46">
        <v>4216</v>
      </c>
      <c r="F7" s="46">
        <v>3782</v>
      </c>
    </row>
    <row r="8" ht="20" customHeight="1" spans="1:6">
      <c r="A8" s="49" t="s">
        <v>982</v>
      </c>
      <c r="B8" s="50">
        <v>1094</v>
      </c>
      <c r="C8" s="50">
        <v>1144</v>
      </c>
      <c r="D8" s="45" t="s">
        <v>983</v>
      </c>
      <c r="E8" s="46">
        <v>1670</v>
      </c>
      <c r="F8" s="46">
        <v>1804</v>
      </c>
    </row>
    <row r="9" ht="20" customHeight="1" spans="1:6">
      <c r="A9" s="49" t="s">
        <v>984</v>
      </c>
      <c r="B9" s="50">
        <v>46</v>
      </c>
      <c r="C9" s="50">
        <v>48</v>
      </c>
      <c r="D9" s="45" t="s">
        <v>985</v>
      </c>
      <c r="E9" s="46">
        <v>5800</v>
      </c>
      <c r="F9" s="46">
        <v>5918</v>
      </c>
    </row>
    <row r="10" ht="20" customHeight="1" spans="1:6">
      <c r="A10" s="49" t="s">
        <v>986</v>
      </c>
      <c r="B10" s="50">
        <v>2384</v>
      </c>
      <c r="C10" s="50">
        <v>2484</v>
      </c>
      <c r="D10" s="45"/>
      <c r="E10" s="48"/>
      <c r="F10" s="48"/>
    </row>
    <row r="11" ht="20" customHeight="1" spans="1:6">
      <c r="A11" s="45" t="s">
        <v>987</v>
      </c>
      <c r="B11" s="46">
        <f>SUM(B12:B15)</f>
        <v>4518</v>
      </c>
      <c r="C11" s="46">
        <f>SUM(C12:C15)</f>
        <v>5006</v>
      </c>
      <c r="D11" s="51"/>
      <c r="E11" s="52"/>
      <c r="F11" s="52"/>
    </row>
    <row r="12" ht="20" customHeight="1" spans="1:6">
      <c r="A12" s="49" t="s">
        <v>988</v>
      </c>
      <c r="B12" s="53">
        <v>2817</v>
      </c>
      <c r="C12" s="53">
        <v>2931</v>
      </c>
      <c r="D12" s="51"/>
      <c r="E12" s="54"/>
      <c r="F12" s="54"/>
    </row>
    <row r="13" ht="20" customHeight="1" spans="1:6">
      <c r="A13" s="49" t="s">
        <v>982</v>
      </c>
      <c r="B13" s="53">
        <v>938</v>
      </c>
      <c r="C13" s="53">
        <v>1114</v>
      </c>
      <c r="D13" s="51"/>
      <c r="E13" s="54"/>
      <c r="F13" s="54"/>
    </row>
    <row r="14" ht="20" customHeight="1" spans="1:6">
      <c r="A14" s="51" t="s">
        <v>984</v>
      </c>
      <c r="B14" s="53">
        <v>5</v>
      </c>
      <c r="C14" s="53">
        <v>5</v>
      </c>
      <c r="D14" s="55"/>
      <c r="E14" s="53"/>
      <c r="F14" s="53"/>
    </row>
    <row r="15" ht="20" customHeight="1" spans="1:6">
      <c r="A15" s="49" t="s">
        <v>986</v>
      </c>
      <c r="B15" s="53">
        <v>758</v>
      </c>
      <c r="C15" s="53">
        <v>956</v>
      </c>
      <c r="D15" s="55"/>
      <c r="E15" s="53"/>
      <c r="F15" s="53"/>
    </row>
    <row r="16" ht="20" customHeight="1" spans="1:6">
      <c r="A16" s="45" t="s">
        <v>989</v>
      </c>
      <c r="B16" s="46">
        <f>SUM(B17:B21)</f>
        <v>5827</v>
      </c>
      <c r="C16" s="46">
        <f>SUM(C17:C21)</f>
        <v>6470</v>
      </c>
      <c r="D16" s="51"/>
      <c r="E16" s="53"/>
      <c r="F16" s="53"/>
    </row>
    <row r="17" ht="20" customHeight="1" spans="1:6">
      <c r="A17" s="49" t="s">
        <v>988</v>
      </c>
      <c r="B17" s="56">
        <v>1505</v>
      </c>
      <c r="C17" s="56">
        <v>1804</v>
      </c>
      <c r="D17" s="51"/>
      <c r="E17" s="53"/>
      <c r="F17" s="53"/>
    </row>
    <row r="18" ht="20" customHeight="1" spans="1:6">
      <c r="A18" s="49" t="s">
        <v>982</v>
      </c>
      <c r="B18" s="53">
        <v>324</v>
      </c>
      <c r="C18" s="53">
        <v>310</v>
      </c>
      <c r="D18" s="51"/>
      <c r="E18" s="53"/>
      <c r="F18" s="53"/>
    </row>
    <row r="19" ht="20" customHeight="1" spans="1:6">
      <c r="A19" s="49" t="s">
        <v>984</v>
      </c>
      <c r="B19" s="53">
        <v>70</v>
      </c>
      <c r="C19" s="53">
        <v>63</v>
      </c>
      <c r="D19" s="51"/>
      <c r="E19" s="53"/>
      <c r="F19" s="53"/>
    </row>
    <row r="20" ht="20" customHeight="1" spans="1:6">
      <c r="A20" s="51" t="s">
        <v>990</v>
      </c>
      <c r="B20" s="53">
        <v>2</v>
      </c>
      <c r="C20" s="53">
        <v>1</v>
      </c>
      <c r="D20" s="51"/>
      <c r="E20" s="53"/>
      <c r="F20" s="53"/>
    </row>
    <row r="21" ht="20" customHeight="1" spans="1:6">
      <c r="A21" s="49" t="s">
        <v>986</v>
      </c>
      <c r="B21" s="53">
        <v>3926</v>
      </c>
      <c r="C21" s="53">
        <v>4292</v>
      </c>
      <c r="D21" s="42" t="s">
        <v>945</v>
      </c>
      <c r="E21" s="48">
        <f ca="1">SUM(E6:E26)</f>
        <v>13739</v>
      </c>
      <c r="F21" s="48">
        <f ca="1">SUM(F6:F26)</f>
        <v>14057</v>
      </c>
    </row>
    <row r="22" ht="20" customHeight="1" spans="1:6">
      <c r="A22" s="47" t="s">
        <v>991</v>
      </c>
      <c r="B22" s="48">
        <f>SUM(B23:B26)</f>
        <v>5812</v>
      </c>
      <c r="C22" s="48">
        <f>SUM(C23:C26)</f>
        <v>5918</v>
      </c>
      <c r="D22" s="42" t="s">
        <v>992</v>
      </c>
      <c r="E22" s="48">
        <f>SUM(E23:E26)</f>
        <v>6955</v>
      </c>
      <c r="F22" s="48">
        <f>SUM(F23:F26)</f>
        <v>8059</v>
      </c>
    </row>
    <row r="23" ht="20" customHeight="1" spans="1:6">
      <c r="A23" s="51" t="s">
        <v>993</v>
      </c>
      <c r="B23" s="53">
        <v>4569</v>
      </c>
      <c r="C23" s="53">
        <v>4670</v>
      </c>
      <c r="D23" s="49" t="s">
        <v>994</v>
      </c>
      <c r="E23" s="50">
        <v>2484</v>
      </c>
      <c r="F23" s="50">
        <v>2169</v>
      </c>
    </row>
    <row r="24" ht="20" customHeight="1" spans="1:6">
      <c r="A24" s="51" t="s">
        <v>982</v>
      </c>
      <c r="B24" s="53">
        <v>1235</v>
      </c>
      <c r="C24" s="53">
        <v>1230</v>
      </c>
      <c r="D24" s="51" t="s">
        <v>995</v>
      </c>
      <c r="E24" s="53">
        <v>302</v>
      </c>
      <c r="F24" s="53">
        <v>1224</v>
      </c>
    </row>
    <row r="25" ht="20" customHeight="1" spans="1:6">
      <c r="A25" s="51" t="s">
        <v>984</v>
      </c>
      <c r="B25" s="53">
        <v>3</v>
      </c>
      <c r="C25" s="53">
        <v>6</v>
      </c>
      <c r="D25" s="51" t="s">
        <v>996</v>
      </c>
      <c r="E25" s="53">
        <v>4157</v>
      </c>
      <c r="F25" s="53">
        <v>4666</v>
      </c>
    </row>
    <row r="26" ht="20" customHeight="1" spans="1:6">
      <c r="A26" s="26" t="s">
        <v>986</v>
      </c>
      <c r="B26" s="53">
        <v>5</v>
      </c>
      <c r="C26" s="57">
        <v>12</v>
      </c>
      <c r="D26" s="58" t="s">
        <v>997</v>
      </c>
      <c r="E26" s="53">
        <v>12</v>
      </c>
      <c r="F26" s="54"/>
    </row>
    <row r="27" ht="20" customHeight="1" spans="1:6">
      <c r="A27" s="42" t="s">
        <v>998</v>
      </c>
      <c r="B27" s="48">
        <f>B6+B11+B16+B22</f>
        <v>20694</v>
      </c>
      <c r="C27" s="48">
        <f>C6+C11+C16+C22</f>
        <v>22116</v>
      </c>
      <c r="D27" s="42" t="s">
        <v>999</v>
      </c>
      <c r="E27" s="48">
        <f ca="1">E21+E22</f>
        <v>20694</v>
      </c>
      <c r="F27" s="48">
        <f ca="1">F21+F22</f>
        <v>22116</v>
      </c>
    </row>
    <row r="28" ht="20.1" customHeight="1" spans="1:6">
      <c r="A28" s="36"/>
      <c r="B28" s="37"/>
      <c r="C28" s="37"/>
      <c r="D28" s="36"/>
      <c r="E28" s="38"/>
      <c r="F28" s="38"/>
    </row>
    <row r="29" ht="20.1" customHeight="1" spans="1:6">
      <c r="A29" s="36"/>
      <c r="B29" s="37"/>
      <c r="C29" s="37"/>
      <c r="D29" s="36"/>
      <c r="E29" s="38"/>
      <c r="F29" s="38"/>
    </row>
    <row r="30" ht="20.1" customHeight="1" spans="1:6">
      <c r="A30" s="36"/>
      <c r="B30" s="37"/>
      <c r="C30" s="37"/>
      <c r="D30" s="36"/>
      <c r="E30" s="38"/>
      <c r="F30" s="38"/>
    </row>
    <row r="31" ht="20.1" customHeight="1" spans="1:6">
      <c r="A31" s="36"/>
      <c r="B31" s="37"/>
      <c r="C31" s="37"/>
      <c r="D31" s="36"/>
      <c r="E31" s="38"/>
      <c r="F31" s="38"/>
    </row>
    <row r="32" ht="20.1" customHeight="1" spans="1:6">
      <c r="A32" s="59"/>
      <c r="B32" s="60"/>
      <c r="C32" s="60"/>
      <c r="D32" s="59"/>
      <c r="E32" s="61"/>
      <c r="F32" s="61"/>
    </row>
    <row r="33" ht="20.1" customHeight="1" spans="1:6">
      <c r="A33" s="59"/>
      <c r="B33" s="60"/>
      <c r="C33" s="60"/>
      <c r="D33" s="59"/>
      <c r="E33" s="61"/>
      <c r="F33" s="61"/>
    </row>
    <row r="34" ht="20.1" customHeight="1" spans="1:6">
      <c r="A34" s="59"/>
      <c r="B34" s="60"/>
      <c r="C34" s="60"/>
      <c r="D34" s="59"/>
      <c r="E34" s="61"/>
      <c r="F34" s="61"/>
    </row>
    <row r="35" ht="20.1" customHeight="1" spans="1:6">
      <c r="A35" s="59"/>
      <c r="B35" s="60"/>
      <c r="C35" s="60"/>
      <c r="D35" s="59"/>
      <c r="E35" s="61"/>
      <c r="F35" s="61"/>
    </row>
    <row r="36" ht="20.1" customHeight="1" spans="1:6">
      <c r="A36" s="59"/>
      <c r="B36" s="60"/>
      <c r="C36" s="60"/>
      <c r="D36" s="59"/>
      <c r="E36" s="61"/>
      <c r="F36" s="61"/>
    </row>
    <row r="37" ht="20.1" customHeight="1" spans="1:6">
      <c r="A37" s="59"/>
      <c r="B37" s="60"/>
      <c r="C37" s="60"/>
      <c r="D37" s="59"/>
      <c r="E37" s="61"/>
      <c r="F37" s="61"/>
    </row>
    <row r="38" ht="20.1" customHeight="1" spans="1:6">
      <c r="A38" s="59"/>
      <c r="B38" s="60"/>
      <c r="C38" s="60"/>
      <c r="D38" s="59"/>
      <c r="E38" s="61"/>
      <c r="F38" s="61"/>
    </row>
    <row r="39" ht="27" customHeight="1" spans="1:6">
      <c r="A39" s="59"/>
      <c r="B39" s="60"/>
      <c r="C39" s="60"/>
      <c r="D39" s="59"/>
      <c r="E39" s="61"/>
      <c r="F39" s="61"/>
    </row>
    <row r="40" ht="13.5" spans="1:6">
      <c r="A40" s="59"/>
      <c r="B40" s="60"/>
      <c r="C40" s="60"/>
      <c r="D40" s="59"/>
      <c r="E40" s="61"/>
      <c r="F40" s="61"/>
    </row>
    <row r="41" ht="13.5" spans="1:6">
      <c r="A41" s="59"/>
      <c r="B41" s="60"/>
      <c r="C41" s="60"/>
      <c r="D41" s="59"/>
      <c r="E41" s="61"/>
      <c r="F41" s="61"/>
    </row>
    <row r="42" ht="13.5" spans="1:6">
      <c r="A42" s="59"/>
      <c r="B42" s="60"/>
      <c r="C42" s="60"/>
      <c r="D42" s="59"/>
      <c r="E42" s="61"/>
      <c r="F42" s="61"/>
    </row>
    <row r="43" ht="13.5" spans="1:6">
      <c r="A43" s="59"/>
      <c r="B43" s="60"/>
      <c r="C43" s="60"/>
      <c r="D43" s="59"/>
      <c r="E43" s="61"/>
      <c r="F43" s="61"/>
    </row>
    <row r="44" ht="13.5" spans="1:6">
      <c r="A44" s="59"/>
      <c r="B44" s="60"/>
      <c r="C44" s="60"/>
      <c r="D44" s="59"/>
      <c r="E44" s="61"/>
      <c r="F44" s="61"/>
    </row>
    <row r="45" ht="13.5" spans="1:6">
      <c r="A45" s="59"/>
      <c r="B45" s="60"/>
      <c r="C45" s="60"/>
      <c r="D45" s="59"/>
      <c r="E45" s="61"/>
      <c r="F45" s="61"/>
    </row>
    <row r="46" ht="13.5" spans="1:6">
      <c r="A46" s="59"/>
      <c r="B46" s="60"/>
      <c r="C46" s="60"/>
      <c r="D46" s="59"/>
      <c r="E46" s="61"/>
      <c r="F46" s="61"/>
    </row>
  </sheetData>
  <mergeCells count="3">
    <mergeCell ref="A2:E2"/>
    <mergeCell ref="A4:C4"/>
    <mergeCell ref="D4:F4"/>
  </mergeCells>
  <printOptions horizontalCentered="1"/>
  <pageMargins left="0.388888888888889" right="0.388888888888889" top="0.588888888888889" bottom="0.588888888888889" header="0.11875" footer="0.309027777777778"/>
  <pageSetup paperSize="9" scale="85" orientation="landscape" useFirstPageNumber="1" horizontalDpi="600" verticalDpi="6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A2" sqref="A2:D2"/>
    </sheetView>
  </sheetViews>
  <sheetFormatPr defaultColWidth="9" defaultRowHeight="14.25" outlineLevelCol="3"/>
  <cols>
    <col min="1" max="1" width="35.625" style="3" customWidth="1"/>
    <col min="2" max="2" width="12" style="3" customWidth="1"/>
    <col min="3" max="3" width="36.125" style="3" customWidth="1"/>
    <col min="4" max="4" width="20.125" style="3" customWidth="1"/>
    <col min="5" max="16384" width="9" style="3"/>
  </cols>
  <sheetData>
    <row r="1" ht="32" customHeight="1" spans="1:1">
      <c r="A1" s="3" t="s">
        <v>1000</v>
      </c>
    </row>
    <row r="2" ht="22.5" spans="1:4">
      <c r="A2" s="4" t="s">
        <v>1001</v>
      </c>
      <c r="B2" s="4"/>
      <c r="C2" s="4"/>
      <c r="D2" s="4"/>
    </row>
    <row r="3" ht="27" customHeight="1" spans="1:4">
      <c r="A3" s="5"/>
      <c r="B3" s="6"/>
      <c r="C3" s="7"/>
      <c r="D3" s="8" t="s">
        <v>15</v>
      </c>
    </row>
    <row r="4" ht="30" customHeight="1" spans="1:4">
      <c r="A4" s="9" t="s">
        <v>1002</v>
      </c>
      <c r="B4" s="9"/>
      <c r="C4" s="9" t="s">
        <v>1003</v>
      </c>
      <c r="D4" s="9"/>
    </row>
    <row r="5" ht="30" customHeight="1" spans="1:4">
      <c r="A5" s="10" t="s">
        <v>141</v>
      </c>
      <c r="B5" s="10" t="s">
        <v>1004</v>
      </c>
      <c r="C5" s="11" t="s">
        <v>141</v>
      </c>
      <c r="D5" s="11" t="s">
        <v>1004</v>
      </c>
    </row>
    <row r="6" ht="30" customHeight="1" spans="1:4">
      <c r="A6" s="12" t="s">
        <v>1005</v>
      </c>
      <c r="B6" s="13"/>
      <c r="C6" s="14" t="s">
        <v>1006</v>
      </c>
      <c r="D6" s="13"/>
    </row>
    <row r="7" ht="30" customHeight="1" spans="1:4">
      <c r="A7" s="15" t="s">
        <v>1007</v>
      </c>
      <c r="B7" s="16"/>
      <c r="C7" s="14" t="s">
        <v>1008</v>
      </c>
      <c r="D7" s="17"/>
    </row>
    <row r="8" ht="30" customHeight="1" spans="1:4">
      <c r="A8" s="15" t="s">
        <v>1009</v>
      </c>
      <c r="B8" s="16"/>
      <c r="C8" s="18" t="s">
        <v>1010</v>
      </c>
      <c r="D8" s="19"/>
    </row>
    <row r="9" ht="30" customHeight="1" spans="1:4">
      <c r="A9" s="15" t="s">
        <v>1011</v>
      </c>
      <c r="B9" s="16"/>
      <c r="C9" s="18" t="s">
        <v>1012</v>
      </c>
      <c r="D9" s="19"/>
    </row>
    <row r="10" ht="30" customHeight="1" spans="1:4">
      <c r="A10" s="15" t="s">
        <v>1013</v>
      </c>
      <c r="B10" s="16"/>
      <c r="C10" s="18" t="s">
        <v>1014</v>
      </c>
      <c r="D10" s="19"/>
    </row>
    <row r="11" ht="30" customHeight="1" spans="1:4">
      <c r="A11" s="12" t="s">
        <v>1015</v>
      </c>
      <c r="B11" s="16"/>
      <c r="C11" s="18" t="s">
        <v>1016</v>
      </c>
      <c r="D11" s="20"/>
    </row>
    <row r="12" ht="30" customHeight="1" spans="1:4">
      <c r="A12" s="21" t="s">
        <v>1017</v>
      </c>
      <c r="B12" s="22"/>
      <c r="C12" s="23" t="s">
        <v>1018</v>
      </c>
      <c r="D12" s="24"/>
    </row>
    <row r="13" ht="30" customHeight="1" spans="1:4">
      <c r="A13" s="21"/>
      <c r="B13" s="22"/>
      <c r="C13" s="24" t="s">
        <v>1019</v>
      </c>
      <c r="D13" s="24"/>
    </row>
    <row r="14" ht="30" customHeight="1" spans="1:4">
      <c r="A14" s="21"/>
      <c r="B14" s="22"/>
      <c r="C14" s="24" t="s">
        <v>1020</v>
      </c>
      <c r="D14" s="24"/>
    </row>
    <row r="15" ht="30" customHeight="1" spans="1:4">
      <c r="A15" s="11" t="s">
        <v>1021</v>
      </c>
      <c r="B15" s="13"/>
      <c r="C15" s="11" t="s">
        <v>1022</v>
      </c>
      <c r="D15" s="13"/>
    </row>
    <row r="17" ht="33" customHeight="1" spans="1:4">
      <c r="A17" s="25" t="s">
        <v>1023</v>
      </c>
      <c r="B17" s="25"/>
      <c r="C17" s="25"/>
      <c r="D17" s="25"/>
    </row>
  </sheetData>
  <mergeCells count="4">
    <mergeCell ref="A2:D2"/>
    <mergeCell ref="A4:B4"/>
    <mergeCell ref="C4:D4"/>
    <mergeCell ref="A17:D17"/>
  </mergeCells>
  <printOptions horizontalCentered="1"/>
  <pageMargins left="0.751388888888889" right="0.751388888888889" top="1" bottom="1" header="0.507638888888889" footer="0.507638888888889"/>
  <pageSetup paperSize="9" scale="80" orientation="portrait" horizontalDpi="600"/>
  <headerFooter>
    <oddFooter>&amp;C第 &amp;P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workbookViewId="0">
      <selection activeCell="A24" sqref="A24:D24"/>
    </sheetView>
  </sheetViews>
  <sheetFormatPr defaultColWidth="9" defaultRowHeight="13.5" outlineLevelCol="4"/>
  <cols>
    <col min="1" max="4" width="30.25" customWidth="1"/>
  </cols>
  <sheetData>
    <row r="1" spans="1:1">
      <c r="A1" t="s">
        <v>1024</v>
      </c>
    </row>
    <row r="4" ht="42" customHeight="1" spans="1:5">
      <c r="A4" s="1"/>
      <c r="B4" s="1"/>
      <c r="C4" s="1"/>
      <c r="D4" s="1"/>
      <c r="E4" s="1"/>
    </row>
    <row r="24" spans="1:4">
      <c r="A24" s="2"/>
      <c r="B24" s="2"/>
      <c r="C24" s="2"/>
      <c r="D24" s="2"/>
    </row>
  </sheetData>
  <mergeCells count="2">
    <mergeCell ref="A4:E4"/>
    <mergeCell ref="A24:D24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opLeftCell="A16" workbookViewId="0">
      <selection activeCell="A2" sqref="$A2:$XFD2"/>
    </sheetView>
  </sheetViews>
  <sheetFormatPr defaultColWidth="9" defaultRowHeight="14.25"/>
  <cols>
    <col min="1" max="1" width="36.125" style="183" customWidth="1"/>
    <col min="2" max="2" width="8.625" style="183" customWidth="1"/>
    <col min="3" max="3" width="8.875" style="31" customWidth="1"/>
    <col min="4" max="4" width="11.5" style="31" customWidth="1"/>
    <col min="5" max="5" width="28.5" style="31" customWidth="1"/>
    <col min="6" max="6" width="8.625" style="31" customWidth="1"/>
    <col min="7" max="7" width="8.75" style="31" customWidth="1"/>
    <col min="8" max="8" width="11.875" style="214" customWidth="1"/>
    <col min="9" max="10" width="12.625" style="31"/>
    <col min="11" max="16384" width="9" style="31"/>
  </cols>
  <sheetData>
    <row r="1" ht="18" customHeight="1" spans="1:1">
      <c r="A1" s="147" t="s">
        <v>13</v>
      </c>
    </row>
    <row r="2" ht="23.1" customHeight="1" spans="1:8">
      <c r="A2" s="215" t="s">
        <v>14</v>
      </c>
      <c r="B2" s="215"/>
      <c r="C2" s="215"/>
      <c r="D2" s="215"/>
      <c r="E2" s="215"/>
      <c r="F2" s="215"/>
      <c r="G2" s="215"/>
      <c r="H2" s="216"/>
    </row>
    <row r="3" ht="18" customHeight="1" spans="1:8">
      <c r="A3" s="147"/>
      <c r="B3" s="217"/>
      <c r="C3" s="217"/>
      <c r="D3" s="217"/>
      <c r="E3" s="217"/>
      <c r="F3" s="217"/>
      <c r="G3" s="218" t="s">
        <v>15</v>
      </c>
      <c r="H3" s="219"/>
    </row>
    <row r="4" ht="18" customHeight="1" spans="1:8">
      <c r="A4" s="220" t="s">
        <v>16</v>
      </c>
      <c r="B4" s="220"/>
      <c r="C4" s="220"/>
      <c r="D4" s="220"/>
      <c r="E4" s="221" t="s">
        <v>17</v>
      </c>
      <c r="F4" s="221"/>
      <c r="G4" s="221"/>
      <c r="H4" s="222"/>
    </row>
    <row r="5" ht="31" customHeight="1" spans="1:8">
      <c r="A5" s="223" t="s">
        <v>18</v>
      </c>
      <c r="B5" s="220" t="s">
        <v>19</v>
      </c>
      <c r="C5" s="220" t="s">
        <v>20</v>
      </c>
      <c r="D5" s="220" t="s">
        <v>21</v>
      </c>
      <c r="E5" s="224" t="s">
        <v>22</v>
      </c>
      <c r="F5" s="220" t="s">
        <v>19</v>
      </c>
      <c r="G5" s="220" t="s">
        <v>20</v>
      </c>
      <c r="H5" s="225" t="s">
        <v>21</v>
      </c>
    </row>
    <row r="6" ht="15.95" customHeight="1" spans="1:10">
      <c r="A6" s="226" t="s">
        <v>23</v>
      </c>
      <c r="B6" s="193">
        <v>9240</v>
      </c>
      <c r="C6" s="193">
        <v>9320</v>
      </c>
      <c r="D6" s="227">
        <f t="shared" ref="D6:D19" si="0">(C6-B6)/B6*100</f>
        <v>0.865800865800866</v>
      </c>
      <c r="E6" s="228" t="s">
        <v>24</v>
      </c>
      <c r="F6" s="229">
        <v>11899</v>
      </c>
      <c r="G6" s="229">
        <v>11183</v>
      </c>
      <c r="H6" s="230">
        <f t="shared" ref="H6:H19" si="1">+(G6/F6-1)*100</f>
        <v>-6.01731237919153</v>
      </c>
      <c r="I6" s="259"/>
      <c r="J6" s="259"/>
    </row>
    <row r="7" ht="15.95" customHeight="1" spans="1:10">
      <c r="A7" s="231" t="s">
        <v>25</v>
      </c>
      <c r="B7" s="232">
        <v>350</v>
      </c>
      <c r="C7" s="232">
        <v>1190</v>
      </c>
      <c r="D7" s="227">
        <f t="shared" si="0"/>
        <v>240</v>
      </c>
      <c r="E7" s="228" t="s">
        <v>26</v>
      </c>
      <c r="F7" s="229">
        <v>15</v>
      </c>
      <c r="G7" s="229">
        <v>15</v>
      </c>
      <c r="H7" s="230">
        <f t="shared" si="1"/>
        <v>0</v>
      </c>
      <c r="I7" s="259"/>
      <c r="J7" s="259"/>
    </row>
    <row r="8" ht="15.95" customHeight="1" spans="1:10">
      <c r="A8" s="231" t="s">
        <v>27</v>
      </c>
      <c r="B8" s="233">
        <f>SUM(B9:B21)</f>
        <v>40432</v>
      </c>
      <c r="C8" s="233">
        <f>SUM(C9:C21)</f>
        <v>42498</v>
      </c>
      <c r="D8" s="227">
        <f t="shared" si="0"/>
        <v>5.10981400870598</v>
      </c>
      <c r="E8" s="228" t="s">
        <v>28</v>
      </c>
      <c r="F8" s="229">
        <v>4528</v>
      </c>
      <c r="G8" s="229">
        <v>3278</v>
      </c>
      <c r="H8" s="230">
        <f t="shared" si="1"/>
        <v>-27.6060070671378</v>
      </c>
      <c r="I8" s="259"/>
      <c r="J8" s="259"/>
    </row>
    <row r="9" customHeight="1" spans="1:10">
      <c r="A9" s="234" t="s">
        <v>29</v>
      </c>
      <c r="B9" s="235">
        <v>128</v>
      </c>
      <c r="C9" s="235">
        <v>128</v>
      </c>
      <c r="D9" s="227">
        <f t="shared" si="0"/>
        <v>0</v>
      </c>
      <c r="E9" s="228" t="s">
        <v>30</v>
      </c>
      <c r="F9" s="229">
        <v>11597</v>
      </c>
      <c r="G9" s="229">
        <v>14361</v>
      </c>
      <c r="H9" s="230">
        <f t="shared" si="1"/>
        <v>23.8337501077865</v>
      </c>
      <c r="I9" s="259"/>
      <c r="J9" s="259"/>
    </row>
    <row r="10" ht="15.95" customHeight="1" spans="1:10">
      <c r="A10" s="234" t="s">
        <v>31</v>
      </c>
      <c r="B10" s="235">
        <v>23325</v>
      </c>
      <c r="C10" s="235">
        <v>24939</v>
      </c>
      <c r="D10" s="227">
        <f t="shared" si="0"/>
        <v>6.91961414790997</v>
      </c>
      <c r="E10" s="228" t="s">
        <v>32</v>
      </c>
      <c r="F10" s="229">
        <v>150</v>
      </c>
      <c r="G10" s="229">
        <v>141</v>
      </c>
      <c r="H10" s="230">
        <f t="shared" si="1"/>
        <v>-6.00000000000001</v>
      </c>
      <c r="I10" s="259"/>
      <c r="J10" s="259"/>
    </row>
    <row r="11" ht="15.95" customHeight="1" spans="1:10">
      <c r="A11" s="234" t="s">
        <v>33</v>
      </c>
      <c r="B11" s="235">
        <v>4147</v>
      </c>
      <c r="C11" s="235">
        <v>4147</v>
      </c>
      <c r="D11" s="227">
        <f t="shared" si="0"/>
        <v>0</v>
      </c>
      <c r="E11" s="228" t="s">
        <v>34</v>
      </c>
      <c r="F11" s="229">
        <v>1884</v>
      </c>
      <c r="G11" s="229">
        <v>2079</v>
      </c>
      <c r="H11" s="230">
        <f t="shared" si="1"/>
        <v>10.3503184713376</v>
      </c>
      <c r="I11" s="259"/>
      <c r="J11" s="259"/>
    </row>
    <row r="12" ht="15.95" customHeight="1" spans="1:10">
      <c r="A12" s="160" t="s">
        <v>35</v>
      </c>
      <c r="B12" s="235">
        <v>3557</v>
      </c>
      <c r="C12" s="235">
        <v>3558</v>
      </c>
      <c r="D12" s="227">
        <f t="shared" si="0"/>
        <v>0.0281135788585887</v>
      </c>
      <c r="E12" s="228" t="s">
        <v>36</v>
      </c>
      <c r="F12" s="229">
        <v>15029</v>
      </c>
      <c r="G12" s="229">
        <v>16025</v>
      </c>
      <c r="H12" s="230">
        <f t="shared" si="1"/>
        <v>6.62718743762061</v>
      </c>
      <c r="I12" s="259"/>
      <c r="J12" s="259"/>
    </row>
    <row r="13" ht="15.95" customHeight="1" spans="1:10">
      <c r="A13" s="234" t="s">
        <v>37</v>
      </c>
      <c r="B13" s="235">
        <v>1453</v>
      </c>
      <c r="C13" s="235">
        <v>1453</v>
      </c>
      <c r="D13" s="227">
        <f t="shared" si="0"/>
        <v>0</v>
      </c>
      <c r="E13" s="228" t="s">
        <v>38</v>
      </c>
      <c r="F13" s="229">
        <v>9860</v>
      </c>
      <c r="G13" s="229">
        <v>10664</v>
      </c>
      <c r="H13" s="230">
        <f t="shared" si="1"/>
        <v>8.15415821501013</v>
      </c>
      <c r="I13" s="259"/>
      <c r="J13" s="259"/>
    </row>
    <row r="14" ht="15.95" customHeight="1" spans="1:10">
      <c r="A14" s="234" t="s">
        <v>39</v>
      </c>
      <c r="B14" s="235">
        <v>433</v>
      </c>
      <c r="C14" s="235">
        <v>433</v>
      </c>
      <c r="D14" s="227">
        <f t="shared" si="0"/>
        <v>0</v>
      </c>
      <c r="E14" s="228" t="s">
        <v>40</v>
      </c>
      <c r="F14" s="229">
        <v>4910</v>
      </c>
      <c r="G14" s="229">
        <v>1678</v>
      </c>
      <c r="H14" s="230">
        <f t="shared" si="1"/>
        <v>-65.8248472505092</v>
      </c>
      <c r="I14" s="259"/>
      <c r="J14" s="259"/>
    </row>
    <row r="15" ht="15.95" customHeight="1" spans="1:10">
      <c r="A15" s="234" t="s">
        <v>41</v>
      </c>
      <c r="B15" s="235">
        <v>215</v>
      </c>
      <c r="C15" s="235">
        <v>215</v>
      </c>
      <c r="D15" s="227">
        <f t="shared" si="0"/>
        <v>0</v>
      </c>
      <c r="E15" s="228" t="s">
        <v>42</v>
      </c>
      <c r="F15" s="229">
        <v>1612</v>
      </c>
      <c r="G15" s="229">
        <v>2336</v>
      </c>
      <c r="H15" s="230">
        <f t="shared" si="1"/>
        <v>44.9131513647643</v>
      </c>
      <c r="I15" s="259"/>
      <c r="J15" s="259"/>
    </row>
    <row r="16" ht="15.95" customHeight="1" spans="1:10">
      <c r="A16" s="234" t="s">
        <v>43</v>
      </c>
      <c r="B16" s="235">
        <v>24</v>
      </c>
      <c r="C16" s="235">
        <v>24</v>
      </c>
      <c r="D16" s="227">
        <f t="shared" si="0"/>
        <v>0</v>
      </c>
      <c r="E16" s="228" t="s">
        <v>44</v>
      </c>
      <c r="F16" s="229">
        <v>19427</v>
      </c>
      <c r="G16" s="229">
        <v>21473</v>
      </c>
      <c r="H16" s="230">
        <f t="shared" si="1"/>
        <v>10.5317341843826</v>
      </c>
      <c r="I16" s="259"/>
      <c r="J16" s="259"/>
    </row>
    <row r="17" ht="15.95" customHeight="1" spans="1:10">
      <c r="A17" s="234" t="s">
        <v>45</v>
      </c>
      <c r="B17" s="235">
        <v>1357</v>
      </c>
      <c r="C17" s="235">
        <v>1064</v>
      </c>
      <c r="D17" s="227">
        <f t="shared" si="0"/>
        <v>-21.5917464996315</v>
      </c>
      <c r="E17" s="228" t="s">
        <v>46</v>
      </c>
      <c r="F17" s="229">
        <v>1338</v>
      </c>
      <c r="G17" s="229">
        <v>3598</v>
      </c>
      <c r="H17" s="230">
        <f t="shared" si="1"/>
        <v>168.908819133034</v>
      </c>
      <c r="I17" s="259"/>
      <c r="J17" s="259"/>
    </row>
    <row r="18" ht="15.95" customHeight="1" spans="1:10">
      <c r="A18" s="236" t="s">
        <v>47</v>
      </c>
      <c r="B18" s="235">
        <v>4951</v>
      </c>
      <c r="C18" s="235">
        <v>5615</v>
      </c>
      <c r="D18" s="227">
        <f t="shared" si="0"/>
        <v>13.4114320339325</v>
      </c>
      <c r="E18" s="237" t="s">
        <v>48</v>
      </c>
      <c r="F18" s="229">
        <v>94</v>
      </c>
      <c r="G18" s="229">
        <v>256</v>
      </c>
      <c r="H18" s="230">
        <f t="shared" si="1"/>
        <v>172.340425531915</v>
      </c>
      <c r="I18" s="259"/>
      <c r="J18" s="259"/>
    </row>
    <row r="19" ht="15.95" customHeight="1" spans="1:10">
      <c r="A19" s="238" t="s">
        <v>49</v>
      </c>
      <c r="B19" s="235">
        <v>842</v>
      </c>
      <c r="C19" s="235">
        <v>922</v>
      </c>
      <c r="D19" s="227">
        <f t="shared" si="0"/>
        <v>9.50118764845606</v>
      </c>
      <c r="E19" s="237" t="s">
        <v>50</v>
      </c>
      <c r="F19" s="229">
        <v>1373</v>
      </c>
      <c r="G19" s="229">
        <v>2767</v>
      </c>
      <c r="H19" s="230">
        <f t="shared" si="1"/>
        <v>101.529497450838</v>
      </c>
      <c r="I19" s="259"/>
      <c r="J19" s="259"/>
    </row>
    <row r="20" ht="15.95" customHeight="1" spans="1:10">
      <c r="A20" s="160" t="s">
        <v>51</v>
      </c>
      <c r="B20" s="200"/>
      <c r="C20" s="200"/>
      <c r="D20" s="227"/>
      <c r="E20" s="237" t="s">
        <v>52</v>
      </c>
      <c r="F20" s="229"/>
      <c r="G20" s="229"/>
      <c r="H20" s="230"/>
      <c r="I20" s="259"/>
      <c r="J20" s="259"/>
    </row>
    <row r="21" ht="15.95" customHeight="1" spans="1:10">
      <c r="A21" s="160" t="s">
        <v>53</v>
      </c>
      <c r="B21" s="193"/>
      <c r="C21" s="193"/>
      <c r="D21" s="227"/>
      <c r="E21" s="237" t="s">
        <v>54</v>
      </c>
      <c r="F21" s="229">
        <v>1110</v>
      </c>
      <c r="G21" s="229">
        <v>1504</v>
      </c>
      <c r="H21" s="230">
        <f>+(G21/F21-1)*100</f>
        <v>35.4954954954955</v>
      </c>
      <c r="I21" s="259"/>
      <c r="J21" s="259"/>
    </row>
    <row r="22" ht="15.95" customHeight="1" spans="1:10">
      <c r="A22" s="160"/>
      <c r="B22" s="235"/>
      <c r="C22" s="235"/>
      <c r="D22" s="227"/>
      <c r="E22" s="237" t="s">
        <v>55</v>
      </c>
      <c r="F22" s="229">
        <v>6891</v>
      </c>
      <c r="G22" s="229">
        <v>3649</v>
      </c>
      <c r="H22" s="230">
        <f>+(G22/F22-1)*100</f>
        <v>-47.0468727325497</v>
      </c>
      <c r="I22" s="259"/>
      <c r="J22" s="259"/>
    </row>
    <row r="23" ht="15.95" customHeight="1" spans="1:10">
      <c r="A23" s="239" t="s">
        <v>56</v>
      </c>
      <c r="B23" s="240">
        <v>42000</v>
      </c>
      <c r="C23" s="240">
        <v>44000</v>
      </c>
      <c r="D23" s="227">
        <f>(C23-B23)/B23*100</f>
        <v>4.76190476190476</v>
      </c>
      <c r="E23" s="237" t="s">
        <v>57</v>
      </c>
      <c r="F23" s="229">
        <v>67</v>
      </c>
      <c r="G23" s="229">
        <v>43</v>
      </c>
      <c r="H23" s="230">
        <f>+(G23/F23-1)*100</f>
        <v>-35.8208955223881</v>
      </c>
      <c r="I23" s="259"/>
      <c r="J23" s="259"/>
    </row>
    <row r="24" ht="15.95" customHeight="1" spans="1:10">
      <c r="A24" s="160"/>
      <c r="B24" s="241"/>
      <c r="C24" s="241"/>
      <c r="D24" s="227"/>
      <c r="E24" s="237" t="s">
        <v>58</v>
      </c>
      <c r="F24" s="229">
        <v>500</v>
      </c>
      <c r="G24" s="229">
        <v>500</v>
      </c>
      <c r="H24" s="230"/>
      <c r="J24" s="259"/>
    </row>
    <row r="25" ht="15.95" customHeight="1" spans="1:10">
      <c r="A25" s="238"/>
      <c r="B25" s="200"/>
      <c r="C25" s="200"/>
      <c r="D25" s="227"/>
      <c r="E25" s="237" t="s">
        <v>59</v>
      </c>
      <c r="F25" s="229">
        <v>200</v>
      </c>
      <c r="G25" s="229">
        <v>500</v>
      </c>
      <c r="H25" s="230">
        <f>+(G25/F25-1)*100</f>
        <v>150</v>
      </c>
      <c r="J25" s="259"/>
    </row>
    <row r="26" ht="15.95" customHeight="1" spans="1:10">
      <c r="A26" s="223"/>
      <c r="B26" s="242"/>
      <c r="C26" s="242"/>
      <c r="D26" s="227"/>
      <c r="E26" s="243" t="s">
        <v>60</v>
      </c>
      <c r="F26" s="229">
        <v>300</v>
      </c>
      <c r="G26" s="229">
        <v>600</v>
      </c>
      <c r="H26" s="230">
        <f>+(G26/F26-1)*100</f>
        <v>100</v>
      </c>
      <c r="J26" s="259"/>
    </row>
    <row r="27" ht="15.95" customHeight="1" spans="1:10">
      <c r="A27" s="244"/>
      <c r="B27" s="245"/>
      <c r="C27" s="245"/>
      <c r="D27" s="227"/>
      <c r="E27" s="223" t="s">
        <v>61</v>
      </c>
      <c r="F27" s="246">
        <f>SUM(F6:F26)</f>
        <v>92784</v>
      </c>
      <c r="G27" s="246">
        <f>SUM(G6:G26)</f>
        <v>96650</v>
      </c>
      <c r="H27" s="230">
        <f>+(G27/F27-1)*100</f>
        <v>4.16666666666667</v>
      </c>
      <c r="I27" s="259"/>
      <c r="J27" s="259"/>
    </row>
    <row r="28" ht="15.95" customHeight="1" spans="1:8">
      <c r="A28" s="247" t="s">
        <v>62</v>
      </c>
      <c r="B28" s="233">
        <v>1435</v>
      </c>
      <c r="C28" s="233">
        <v>697</v>
      </c>
      <c r="D28" s="227"/>
      <c r="E28" s="248"/>
      <c r="F28" s="249"/>
      <c r="G28" s="249"/>
      <c r="H28" s="230"/>
    </row>
    <row r="29" ht="17" customHeight="1" spans="1:8">
      <c r="A29" s="247" t="s">
        <v>63</v>
      </c>
      <c r="B29" s="200"/>
      <c r="C29" s="200"/>
      <c r="D29" s="227"/>
      <c r="E29" s="250" t="s">
        <v>64</v>
      </c>
      <c r="F29" s="251">
        <v>223</v>
      </c>
      <c r="G29" s="251">
        <v>290</v>
      </c>
      <c r="H29" s="230"/>
    </row>
    <row r="30" ht="18" customHeight="1" spans="1:8">
      <c r="A30" s="160" t="s">
        <v>65</v>
      </c>
      <c r="B30" s="200"/>
      <c r="C30" s="200"/>
      <c r="D30" s="227"/>
      <c r="E30" s="200" t="s">
        <v>66</v>
      </c>
      <c r="F30" s="200">
        <v>450</v>
      </c>
      <c r="G30" s="200">
        <v>765</v>
      </c>
      <c r="H30" s="230"/>
    </row>
    <row r="31" ht="18" customHeight="1" spans="1:8">
      <c r="A31" s="160" t="s">
        <v>67</v>
      </c>
      <c r="B31" s="200"/>
      <c r="C31" s="129"/>
      <c r="D31" s="227"/>
      <c r="E31" s="252" t="s">
        <v>68</v>
      </c>
      <c r="F31" s="252"/>
      <c r="G31" s="252"/>
      <c r="H31" s="230"/>
    </row>
    <row r="32" ht="16" customHeight="1" spans="1:8">
      <c r="A32" s="247" t="s">
        <v>69</v>
      </c>
      <c r="B32" s="253"/>
      <c r="C32" s="253"/>
      <c r="D32" s="227"/>
      <c r="E32" s="254" t="s">
        <v>70</v>
      </c>
      <c r="F32" s="255"/>
      <c r="G32" s="255"/>
      <c r="H32" s="230"/>
    </row>
    <row r="33" ht="17" customHeight="1" spans="1:8">
      <c r="A33" s="256" t="s">
        <v>71</v>
      </c>
      <c r="B33" s="257">
        <f>B6+B7+B8+B23+B28+B29+B32</f>
        <v>93457</v>
      </c>
      <c r="C33" s="257">
        <f>C6+C7+C8+C23+C28+C29+C32</f>
        <v>97705</v>
      </c>
      <c r="D33" s="227">
        <f>(C33-B33)/B33*100</f>
        <v>4.54540590859968</v>
      </c>
      <c r="E33" s="223" t="s">
        <v>72</v>
      </c>
      <c r="F33" s="258">
        <v>93457</v>
      </c>
      <c r="G33" s="258">
        <v>97705</v>
      </c>
      <c r="H33" s="230">
        <f>+(G33/F33-1)*100</f>
        <v>4.54540590859969</v>
      </c>
    </row>
  </sheetData>
  <mergeCells count="4">
    <mergeCell ref="A2:H2"/>
    <mergeCell ref="G3:H3"/>
    <mergeCell ref="A4:D4"/>
    <mergeCell ref="E4:H4"/>
  </mergeCells>
  <pageMargins left="0.888888888888889" right="0.538888888888889" top="0.25" bottom="0" header="0.279166666666667" footer="0.16875"/>
  <pageSetup paperSize="9" scale="96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workbookViewId="0">
      <selection activeCell="A2" sqref="A2:E2"/>
    </sheetView>
  </sheetViews>
  <sheetFormatPr defaultColWidth="9" defaultRowHeight="14.25" outlineLevelCol="4"/>
  <cols>
    <col min="1" max="1" width="32.375" style="183" customWidth="1"/>
    <col min="2" max="2" width="10" style="183" customWidth="1"/>
    <col min="3" max="3" width="8.5" style="183" customWidth="1"/>
    <col min="4" max="4" width="8.375" style="31" customWidth="1"/>
    <col min="5" max="5" width="54.5" style="31" customWidth="1"/>
    <col min="6" max="16384" width="9" style="31"/>
  </cols>
  <sheetData>
    <row r="1" ht="18" customHeight="1" spans="1:1">
      <c r="A1" s="147" t="s">
        <v>73</v>
      </c>
    </row>
    <row r="2" ht="24" customHeight="1" spans="1:5">
      <c r="A2" s="184" t="s">
        <v>74</v>
      </c>
      <c r="B2" s="184"/>
      <c r="C2" s="184"/>
      <c r="D2" s="184"/>
      <c r="E2" s="184"/>
    </row>
    <row r="3" ht="18" customHeight="1" spans="1:5">
      <c r="A3" s="147"/>
      <c r="B3" s="85"/>
      <c r="C3" s="185"/>
      <c r="D3" s="186"/>
      <c r="E3" s="187" t="s">
        <v>75</v>
      </c>
    </row>
    <row r="4" ht="17.1" customHeight="1" spans="1:5">
      <c r="A4" s="188" t="s">
        <v>22</v>
      </c>
      <c r="B4" s="189" t="s">
        <v>76</v>
      </c>
      <c r="C4" s="189" t="s">
        <v>77</v>
      </c>
      <c r="D4" s="189" t="s">
        <v>78</v>
      </c>
      <c r="E4" s="190" t="s">
        <v>79</v>
      </c>
    </row>
    <row r="5" ht="24" customHeight="1" spans="1:5">
      <c r="A5" s="188"/>
      <c r="B5" s="191"/>
      <c r="C5" s="191"/>
      <c r="D5" s="191"/>
      <c r="E5" s="192"/>
    </row>
    <row r="6" ht="15.95" customHeight="1" spans="1:5">
      <c r="A6" s="193" t="s">
        <v>80</v>
      </c>
      <c r="B6" s="193">
        <f>SUM(B7:B19)</f>
        <v>6154</v>
      </c>
      <c r="C6" s="193">
        <f>SUM(C7:C20)</f>
        <v>6525</v>
      </c>
      <c r="D6" s="194">
        <f t="shared" ref="D6:D19" si="0">(C6-B6)/B6*100</f>
        <v>6.02859928501787</v>
      </c>
      <c r="E6" s="195" t="s">
        <v>81</v>
      </c>
    </row>
    <row r="7" ht="15.95" customHeight="1" spans="1:5">
      <c r="A7" s="196" t="s">
        <v>82</v>
      </c>
      <c r="B7" s="196">
        <v>2380</v>
      </c>
      <c r="C7" s="197">
        <v>2500</v>
      </c>
      <c r="D7" s="198">
        <f t="shared" si="0"/>
        <v>5.04201680672269</v>
      </c>
      <c r="E7" s="199"/>
    </row>
    <row r="8" ht="15.95" customHeight="1" spans="1:5">
      <c r="A8" s="200" t="s">
        <v>83</v>
      </c>
      <c r="B8" s="200">
        <v>2</v>
      </c>
      <c r="C8" s="197"/>
      <c r="D8" s="198">
        <f t="shared" si="0"/>
        <v>-100</v>
      </c>
      <c r="E8" s="199"/>
    </row>
    <row r="9" ht="18" customHeight="1" spans="1:5">
      <c r="A9" s="201" t="s">
        <v>84</v>
      </c>
      <c r="B9" s="201">
        <v>195</v>
      </c>
      <c r="C9" s="197">
        <v>300</v>
      </c>
      <c r="D9" s="198">
        <f t="shared" si="0"/>
        <v>53.8461538461538</v>
      </c>
      <c r="E9" s="202"/>
    </row>
    <row r="10" ht="15.95" customHeight="1" spans="1:5">
      <c r="A10" s="201" t="s">
        <v>85</v>
      </c>
      <c r="B10" s="201">
        <v>279</v>
      </c>
      <c r="C10" s="197">
        <v>300</v>
      </c>
      <c r="D10" s="198">
        <f t="shared" si="0"/>
        <v>7.52688172043011</v>
      </c>
      <c r="E10" s="160"/>
    </row>
    <row r="11" ht="15.95" customHeight="1" spans="1:5">
      <c r="A11" s="201" t="s">
        <v>86</v>
      </c>
      <c r="B11" s="201">
        <v>36</v>
      </c>
      <c r="C11" s="197">
        <v>100</v>
      </c>
      <c r="D11" s="198">
        <f t="shared" si="0"/>
        <v>177.777777777778</v>
      </c>
      <c r="E11" s="160"/>
    </row>
    <row r="12" ht="15.95" customHeight="1" spans="1:5">
      <c r="A12" s="201" t="s">
        <v>87</v>
      </c>
      <c r="B12" s="201">
        <v>336</v>
      </c>
      <c r="C12" s="197">
        <v>400</v>
      </c>
      <c r="D12" s="198">
        <f t="shared" si="0"/>
        <v>19.047619047619</v>
      </c>
      <c r="E12" s="160"/>
    </row>
    <row r="13" ht="15.95" customHeight="1" spans="1:5">
      <c r="A13" s="201" t="s">
        <v>88</v>
      </c>
      <c r="B13" s="201">
        <v>254</v>
      </c>
      <c r="C13" s="197">
        <v>300</v>
      </c>
      <c r="D13" s="198">
        <f t="shared" si="0"/>
        <v>18.1102362204724</v>
      </c>
      <c r="E13" s="160"/>
    </row>
    <row r="14" ht="15.95" customHeight="1" spans="1:5">
      <c r="A14" s="201" t="s">
        <v>89</v>
      </c>
      <c r="B14" s="201">
        <v>116</v>
      </c>
      <c r="C14" s="197">
        <v>150</v>
      </c>
      <c r="D14" s="198">
        <f t="shared" si="0"/>
        <v>29.3103448275862</v>
      </c>
      <c r="E14" s="160"/>
    </row>
    <row r="15" ht="15.95" customHeight="1" spans="1:5">
      <c r="A15" s="201" t="s">
        <v>90</v>
      </c>
      <c r="B15" s="201">
        <v>68</v>
      </c>
      <c r="C15" s="197">
        <v>100</v>
      </c>
      <c r="D15" s="198">
        <f t="shared" si="0"/>
        <v>47.0588235294118</v>
      </c>
      <c r="E15" s="160"/>
    </row>
    <row r="16" ht="15.95" customHeight="1" spans="1:5">
      <c r="A16" s="201" t="s">
        <v>91</v>
      </c>
      <c r="B16" s="201">
        <v>26</v>
      </c>
      <c r="C16" s="197">
        <v>50</v>
      </c>
      <c r="D16" s="198">
        <f t="shared" si="0"/>
        <v>92.3076923076923</v>
      </c>
      <c r="E16" s="160"/>
    </row>
    <row r="17" ht="15.95" customHeight="1" spans="1:5">
      <c r="A17" s="201" t="s">
        <v>92</v>
      </c>
      <c r="B17" s="201">
        <v>115</v>
      </c>
      <c r="C17" s="197">
        <v>150</v>
      </c>
      <c r="D17" s="198">
        <f t="shared" si="0"/>
        <v>30.4347826086957</v>
      </c>
      <c r="E17" s="160"/>
    </row>
    <row r="18" ht="15.95" customHeight="1" spans="1:5">
      <c r="A18" s="160" t="s">
        <v>93</v>
      </c>
      <c r="B18" s="160">
        <v>2227</v>
      </c>
      <c r="C18" s="197">
        <v>1775</v>
      </c>
      <c r="D18" s="198">
        <f t="shared" si="0"/>
        <v>-20.2963628199371</v>
      </c>
      <c r="E18" s="160"/>
    </row>
    <row r="19" ht="15.95" customHeight="1" spans="1:5">
      <c r="A19" s="201" t="s">
        <v>94</v>
      </c>
      <c r="B19" s="201">
        <v>120</v>
      </c>
      <c r="C19" s="197">
        <v>350</v>
      </c>
      <c r="D19" s="198">
        <f t="shared" si="0"/>
        <v>191.666666666667</v>
      </c>
      <c r="E19" s="160"/>
    </row>
    <row r="20" ht="15.95" customHeight="1" spans="1:5">
      <c r="A20" s="201" t="s">
        <v>95</v>
      </c>
      <c r="B20" s="201"/>
      <c r="C20" s="197">
        <v>50</v>
      </c>
      <c r="D20" s="198"/>
      <c r="E20" s="160"/>
    </row>
    <row r="21" ht="15.95" customHeight="1" spans="1:5">
      <c r="A21" s="193" t="s">
        <v>96</v>
      </c>
      <c r="B21" s="193">
        <f>SUM(B22:B27)</f>
        <v>2637</v>
      </c>
      <c r="C21" s="193">
        <f>SUM(C22:C26)</f>
        <v>2795</v>
      </c>
      <c r="D21" s="194">
        <f t="shared" ref="D21:D26" si="1">(C21-B21)/B21*100</f>
        <v>5.99165718619644</v>
      </c>
      <c r="E21" s="160"/>
    </row>
    <row r="22" ht="15.95" customHeight="1" spans="1:5">
      <c r="A22" s="201" t="s">
        <v>97</v>
      </c>
      <c r="B22" s="201">
        <v>787</v>
      </c>
      <c r="C22" s="197">
        <v>1165</v>
      </c>
      <c r="D22" s="198">
        <f t="shared" si="1"/>
        <v>48.0304955527319</v>
      </c>
      <c r="E22" s="160"/>
    </row>
    <row r="23" ht="15.95" customHeight="1" spans="1:5">
      <c r="A23" s="201" t="s">
        <v>98</v>
      </c>
      <c r="B23" s="201">
        <v>166</v>
      </c>
      <c r="C23" s="197">
        <v>400</v>
      </c>
      <c r="D23" s="198">
        <f t="shared" si="1"/>
        <v>140.963855421687</v>
      </c>
      <c r="E23" s="160"/>
    </row>
    <row r="24" ht="15.95" customHeight="1" spans="1:5">
      <c r="A24" s="201" t="s">
        <v>99</v>
      </c>
      <c r="B24" s="201">
        <v>657</v>
      </c>
      <c r="C24" s="197">
        <v>400</v>
      </c>
      <c r="D24" s="198">
        <f t="shared" si="1"/>
        <v>-39.117199391172</v>
      </c>
      <c r="E24" s="160"/>
    </row>
    <row r="25" ht="15.95" customHeight="1" spans="1:5">
      <c r="A25" s="201" t="s">
        <v>100</v>
      </c>
      <c r="B25" s="201">
        <v>999</v>
      </c>
      <c r="C25" s="197">
        <v>800</v>
      </c>
      <c r="D25" s="198">
        <f t="shared" si="1"/>
        <v>-19.9199199199199</v>
      </c>
      <c r="E25" s="160"/>
    </row>
    <row r="26" ht="15.95" customHeight="1" spans="1:5">
      <c r="A26" s="201" t="s">
        <v>101</v>
      </c>
      <c r="B26" s="201">
        <v>28</v>
      </c>
      <c r="C26" s="197">
        <v>30</v>
      </c>
      <c r="D26" s="198">
        <f t="shared" si="1"/>
        <v>7.14285714285714</v>
      </c>
      <c r="E26" s="160"/>
    </row>
    <row r="27" ht="15.95" customHeight="1" spans="1:5">
      <c r="A27" s="201" t="s">
        <v>102</v>
      </c>
      <c r="B27" s="203"/>
      <c r="C27" s="204"/>
      <c r="D27" s="205"/>
      <c r="E27" s="206"/>
    </row>
    <row r="28" ht="15.95" customHeight="1" spans="1:5">
      <c r="A28" s="207" t="s">
        <v>103</v>
      </c>
      <c r="B28" s="207">
        <f>B6+B21</f>
        <v>8791</v>
      </c>
      <c r="C28" s="207">
        <f>SUM(C6,C22:C26)</f>
        <v>9320</v>
      </c>
      <c r="D28" s="208">
        <f>(C28-B28)/B28*100</f>
        <v>6.01751791605051</v>
      </c>
      <c r="E28" s="206"/>
    </row>
    <row r="29" ht="15.95" customHeight="1" spans="1:5">
      <c r="A29" s="209" t="s">
        <v>104</v>
      </c>
      <c r="B29" s="209">
        <v>11276</v>
      </c>
      <c r="C29" s="209">
        <v>7643</v>
      </c>
      <c r="D29" s="194">
        <f>(C29-B29)/B29*100</f>
        <v>-32.2188719404044</v>
      </c>
      <c r="E29" s="210"/>
    </row>
    <row r="30" ht="15.95" customHeight="1" spans="1:5">
      <c r="A30" s="211" t="s">
        <v>105</v>
      </c>
      <c r="B30" s="211">
        <v>20067</v>
      </c>
      <c r="C30" s="212">
        <f>SUM(C28:C29)</f>
        <v>16963</v>
      </c>
      <c r="D30" s="194">
        <f>(C30-B30)/B30*100</f>
        <v>-15.4681815916679</v>
      </c>
      <c r="E30" s="213"/>
    </row>
  </sheetData>
  <mergeCells count="7">
    <mergeCell ref="A2:E2"/>
    <mergeCell ref="A4:A5"/>
    <mergeCell ref="B4:B5"/>
    <mergeCell ref="C4:C5"/>
    <mergeCell ref="D4:D5"/>
    <mergeCell ref="E4:E5"/>
    <mergeCell ref="E6:E9"/>
  </mergeCells>
  <pageMargins left="1.08888888888889" right="0.538888888888889" top="0.65" bottom="0.429166666666667" header="0.349305555555556" footer="0.488888888888889"/>
  <pageSetup paperSize="9" orientation="landscape" horizontalDpi="600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1"/>
  <sheetViews>
    <sheetView showZeros="0" workbookViewId="0">
      <selection activeCell="A2" sqref="A2:C2"/>
    </sheetView>
  </sheetViews>
  <sheetFormatPr defaultColWidth="9" defaultRowHeight="14.25" outlineLevelCol="2"/>
  <cols>
    <col min="1" max="1" width="55.25" style="165" customWidth="1"/>
    <col min="2" max="3" width="25.75" style="166" customWidth="1"/>
    <col min="4" max="4" width="9" style="165" customWidth="1"/>
    <col min="5" max="16373" width="9" style="165"/>
    <col min="16374" max="16384" width="9" style="167"/>
  </cols>
  <sheetData>
    <row r="1" ht="23" customHeight="1" spans="1:1">
      <c r="A1" s="168" t="s">
        <v>106</v>
      </c>
    </row>
    <row r="2" ht="32.1" customHeight="1" spans="1:3">
      <c r="A2" s="169" t="s">
        <v>107</v>
      </c>
      <c r="B2" s="169"/>
      <c r="C2" s="169"/>
    </row>
    <row r="3" ht="18" customHeight="1" spans="1:3">
      <c r="A3" s="168"/>
      <c r="B3" s="170"/>
      <c r="C3" s="170" t="s">
        <v>15</v>
      </c>
    </row>
    <row r="4" ht="20" customHeight="1" spans="1:3">
      <c r="A4" s="171" t="s">
        <v>108</v>
      </c>
      <c r="B4" s="172" t="s">
        <v>76</v>
      </c>
      <c r="C4" s="172" t="s">
        <v>77</v>
      </c>
    </row>
    <row r="5" ht="20" customHeight="1" spans="1:3">
      <c r="A5" s="171"/>
      <c r="B5" s="172"/>
      <c r="C5" s="172"/>
    </row>
    <row r="6" ht="18" customHeight="1" spans="1:3">
      <c r="A6" s="173" t="s">
        <v>109</v>
      </c>
      <c r="B6" s="174">
        <f>B7+B11+B26</f>
        <v>95771</v>
      </c>
      <c r="C6" s="174">
        <f>C7+C11+C26</f>
        <v>87688</v>
      </c>
    </row>
    <row r="7" ht="18" customHeight="1" spans="1:3">
      <c r="A7" s="175" t="s">
        <v>110</v>
      </c>
      <c r="B7" s="174">
        <v>1190</v>
      </c>
      <c r="C7" s="174">
        <v>1190</v>
      </c>
    </row>
    <row r="8" ht="18" customHeight="1" spans="1:3">
      <c r="A8" s="176" t="s">
        <v>111</v>
      </c>
      <c r="B8" s="177">
        <v>268</v>
      </c>
      <c r="C8" s="177">
        <v>268</v>
      </c>
    </row>
    <row r="9" ht="18" customHeight="1" spans="1:3">
      <c r="A9" s="176" t="s">
        <v>112</v>
      </c>
      <c r="B9" s="177">
        <v>78</v>
      </c>
      <c r="C9" s="177">
        <v>78</v>
      </c>
    </row>
    <row r="10" ht="18" customHeight="1" spans="1:3">
      <c r="A10" s="176" t="s">
        <v>113</v>
      </c>
      <c r="B10" s="177">
        <v>844</v>
      </c>
      <c r="C10" s="177">
        <v>844</v>
      </c>
    </row>
    <row r="11" ht="18" customHeight="1" spans="1:3">
      <c r="A11" s="176" t="s">
        <v>114</v>
      </c>
      <c r="B11" s="177">
        <f>SUM(B12:B25)</f>
        <v>49892</v>
      </c>
      <c r="C11" s="177">
        <f>SUM(C12:C25)</f>
        <v>42498</v>
      </c>
    </row>
    <row r="12" ht="18" customHeight="1" spans="1:3">
      <c r="A12" s="178" t="s">
        <v>115</v>
      </c>
      <c r="B12" s="177">
        <v>128</v>
      </c>
      <c r="C12" s="177">
        <v>128</v>
      </c>
    </row>
    <row r="13" ht="18" customHeight="1" spans="1:3">
      <c r="A13" s="178" t="s">
        <v>31</v>
      </c>
      <c r="B13" s="177">
        <v>24977</v>
      </c>
      <c r="C13" s="177">
        <v>24939</v>
      </c>
    </row>
    <row r="14" ht="18" customHeight="1" spans="1:3">
      <c r="A14" s="178" t="s">
        <v>116</v>
      </c>
      <c r="B14" s="177">
        <v>691</v>
      </c>
      <c r="C14" s="177"/>
    </row>
    <row r="15" ht="18" customHeight="1" spans="1:3">
      <c r="A15" s="178" t="s">
        <v>33</v>
      </c>
      <c r="B15" s="177">
        <v>4147</v>
      </c>
      <c r="C15" s="177">
        <v>4147</v>
      </c>
    </row>
    <row r="16" ht="18" customHeight="1" spans="1:3">
      <c r="A16" s="178" t="s">
        <v>117</v>
      </c>
      <c r="B16" s="177">
        <v>4555</v>
      </c>
      <c r="C16" s="177"/>
    </row>
    <row r="17" ht="18" customHeight="1" spans="1:3">
      <c r="A17" s="178" t="s">
        <v>118</v>
      </c>
      <c r="B17" s="177">
        <v>2000</v>
      </c>
      <c r="C17" s="177"/>
    </row>
    <row r="18" ht="18" customHeight="1" spans="1:3">
      <c r="A18" s="178" t="s">
        <v>35</v>
      </c>
      <c r="B18" s="177">
        <v>3558</v>
      </c>
      <c r="C18" s="177">
        <v>3558</v>
      </c>
    </row>
    <row r="19" ht="18" customHeight="1" spans="1:3">
      <c r="A19" s="178" t="s">
        <v>37</v>
      </c>
      <c r="B19" s="177">
        <v>1461</v>
      </c>
      <c r="C19" s="177">
        <v>1453</v>
      </c>
    </row>
    <row r="20" ht="18" customHeight="1" spans="1:3">
      <c r="A20" s="179" t="s">
        <v>39</v>
      </c>
      <c r="B20" s="177">
        <v>433</v>
      </c>
      <c r="C20" s="177">
        <v>433</v>
      </c>
    </row>
    <row r="21" ht="18" customHeight="1" spans="1:3">
      <c r="A21" s="180" t="s">
        <v>41</v>
      </c>
      <c r="B21" s="177">
        <v>215</v>
      </c>
      <c r="C21" s="177">
        <v>215</v>
      </c>
    </row>
    <row r="22" ht="18" customHeight="1" spans="1:3">
      <c r="A22" s="180" t="s">
        <v>43</v>
      </c>
      <c r="B22" s="177">
        <v>24</v>
      </c>
      <c r="C22" s="177">
        <v>24</v>
      </c>
    </row>
    <row r="23" ht="18" customHeight="1" spans="1:3">
      <c r="A23" s="178" t="s">
        <v>45</v>
      </c>
      <c r="B23" s="177">
        <v>1064</v>
      </c>
      <c r="C23" s="177">
        <v>1064</v>
      </c>
    </row>
    <row r="24" ht="18" customHeight="1" spans="1:3">
      <c r="A24" s="178" t="s">
        <v>119</v>
      </c>
      <c r="B24" s="177">
        <v>5615</v>
      </c>
      <c r="C24" s="177">
        <v>5615</v>
      </c>
    </row>
    <row r="25" ht="18" customHeight="1" spans="1:3">
      <c r="A25" s="178" t="s">
        <v>49</v>
      </c>
      <c r="B25" s="177">
        <v>1024</v>
      </c>
      <c r="C25" s="177">
        <v>922</v>
      </c>
    </row>
    <row r="26" ht="18" customHeight="1" spans="1:3">
      <c r="A26" s="178" t="s">
        <v>120</v>
      </c>
      <c r="B26" s="174">
        <f>SUM(B27:B41)</f>
        <v>44689</v>
      </c>
      <c r="C26" s="174">
        <f>SUM(C27:C41)</f>
        <v>44000</v>
      </c>
    </row>
    <row r="27" ht="18" customHeight="1" spans="1:3">
      <c r="A27" s="179" t="s">
        <v>121</v>
      </c>
      <c r="B27" s="177">
        <v>397</v>
      </c>
      <c r="C27" s="177">
        <v>342</v>
      </c>
    </row>
    <row r="28" ht="18" customHeight="1" spans="1:3">
      <c r="A28" s="179" t="s">
        <v>122</v>
      </c>
      <c r="B28" s="177">
        <v>1196</v>
      </c>
      <c r="C28" s="177">
        <v>771</v>
      </c>
    </row>
    <row r="29" ht="18" customHeight="1" spans="1:3">
      <c r="A29" s="179" t="s">
        <v>123</v>
      </c>
      <c r="B29" s="177">
        <v>4891</v>
      </c>
      <c r="C29" s="177">
        <v>6523</v>
      </c>
    </row>
    <row r="30" ht="18" customHeight="1" spans="1:3">
      <c r="A30" s="179" t="s">
        <v>124</v>
      </c>
      <c r="B30" s="177">
        <v>39</v>
      </c>
      <c r="C30" s="177">
        <v>40</v>
      </c>
    </row>
    <row r="31" ht="18" customHeight="1" spans="1:3">
      <c r="A31" s="179" t="s">
        <v>125</v>
      </c>
      <c r="B31" s="177">
        <v>1493</v>
      </c>
      <c r="C31" s="177">
        <v>1879</v>
      </c>
    </row>
    <row r="32" ht="18" customHeight="1" spans="1:3">
      <c r="A32" s="179" t="s">
        <v>126</v>
      </c>
      <c r="B32" s="177">
        <v>6327</v>
      </c>
      <c r="C32" s="177">
        <v>6806</v>
      </c>
    </row>
    <row r="33" ht="18" customHeight="1" spans="1:3">
      <c r="A33" s="179" t="s">
        <v>127</v>
      </c>
      <c r="B33" s="177">
        <v>4668</v>
      </c>
      <c r="C33" s="177">
        <v>4661</v>
      </c>
    </row>
    <row r="34" ht="18" customHeight="1" spans="1:3">
      <c r="A34" s="179" t="s">
        <v>128</v>
      </c>
      <c r="B34" s="177">
        <v>2518</v>
      </c>
      <c r="C34" s="177">
        <v>690</v>
      </c>
    </row>
    <row r="35" ht="18" customHeight="1" spans="1:3">
      <c r="A35" s="179" t="s">
        <v>129</v>
      </c>
      <c r="B35" s="177">
        <v>16347</v>
      </c>
      <c r="C35" s="177">
        <v>15535</v>
      </c>
    </row>
    <row r="36" ht="18" customHeight="1" spans="1:3">
      <c r="A36" s="179" t="s">
        <v>130</v>
      </c>
      <c r="B36" s="177">
        <v>141</v>
      </c>
      <c r="C36" s="177">
        <v>2222</v>
      </c>
    </row>
    <row r="37" ht="18" customHeight="1" spans="1:3">
      <c r="A37" s="179" t="s">
        <v>131</v>
      </c>
      <c r="B37" s="177">
        <v>927</v>
      </c>
      <c r="C37" s="177">
        <v>165</v>
      </c>
    </row>
    <row r="38" ht="18" customHeight="1" spans="1:3">
      <c r="A38" s="179" t="s">
        <v>132</v>
      </c>
      <c r="B38" s="177">
        <v>2050</v>
      </c>
      <c r="C38" s="177">
        <v>1700</v>
      </c>
    </row>
    <row r="39" ht="18" customHeight="1" spans="1:3">
      <c r="A39" s="179" t="s">
        <v>133</v>
      </c>
      <c r="B39" s="177">
        <v>206</v>
      </c>
      <c r="C39" s="177">
        <v>719</v>
      </c>
    </row>
    <row r="40" ht="18" customHeight="1" spans="1:3">
      <c r="A40" s="179" t="s">
        <v>134</v>
      </c>
      <c r="B40" s="177">
        <v>1803</v>
      </c>
      <c r="C40" s="177">
        <v>1447</v>
      </c>
    </row>
    <row r="41" ht="18" customHeight="1" spans="1:3">
      <c r="A41" s="181" t="s">
        <v>135</v>
      </c>
      <c r="B41" s="182">
        <v>1686</v>
      </c>
      <c r="C41" s="182">
        <v>500</v>
      </c>
    </row>
  </sheetData>
  <mergeCells count="4">
    <mergeCell ref="A2:C2"/>
    <mergeCell ref="A4:A5"/>
    <mergeCell ref="B4:B5"/>
    <mergeCell ref="C4:C5"/>
  </mergeCells>
  <printOptions horizontalCentered="1"/>
  <pageMargins left="0.235416666666667" right="0.196527777777778" top="0.590277777777778" bottom="0.388888888888889" header="0.279166666666667" footer="0.2"/>
  <pageSetup paperSize="9" scale="80" orientation="portrait" horizontalDpi="300" verticalDpi="300"/>
  <headerFooter alignWithMargins="0" scaleWithDoc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7"/>
  <sheetViews>
    <sheetView showGridLines="0" workbookViewId="0">
      <selection activeCell="A2" sqref="$A2:$XFD2"/>
    </sheetView>
  </sheetViews>
  <sheetFormatPr defaultColWidth="6.85833333333333" defaultRowHeight="18" customHeight="1" outlineLevelCol="4"/>
  <cols>
    <col min="1" max="1" width="5.75" style="140" customWidth="1"/>
    <col min="2" max="2" width="7.25" style="140" customWidth="1"/>
    <col min="3" max="3" width="9.625" style="140" customWidth="1"/>
    <col min="4" max="4" width="50.75" style="140" customWidth="1"/>
    <col min="5" max="5" width="8" style="142" customWidth="1"/>
    <col min="6" max="238" width="6.85833333333333" style="140" customWidth="1"/>
    <col min="239" max="256" width="6.85833333333333" style="140"/>
    <col min="257" max="16384" width="6.85833333333333" style="31"/>
  </cols>
  <sheetData>
    <row r="1" customHeight="1" spans="1:1">
      <c r="A1" s="69" t="s">
        <v>136</v>
      </c>
    </row>
    <row r="2" s="140" customFormat="1" ht="26" customHeight="1" spans="1:5">
      <c r="A2" s="143" t="s">
        <v>137</v>
      </c>
      <c r="B2" s="143"/>
      <c r="C2" s="143"/>
      <c r="D2" s="143"/>
      <c r="E2" s="144"/>
    </row>
    <row r="3" s="141" customFormat="1" ht="26" customHeight="1" spans="1:5">
      <c r="A3" s="145"/>
      <c r="B3" s="145"/>
      <c r="C3" s="145"/>
      <c r="D3" s="145" t="s">
        <v>138</v>
      </c>
      <c r="E3" s="146"/>
    </row>
    <row r="4" customHeight="1" spans="1:5">
      <c r="A4" s="147"/>
      <c r="B4" s="148"/>
      <c r="C4" s="148"/>
      <c r="D4" s="149" t="s">
        <v>139</v>
      </c>
      <c r="E4" s="149"/>
    </row>
    <row r="5" customHeight="1" spans="1:5">
      <c r="A5" s="150" t="s">
        <v>140</v>
      </c>
      <c r="B5" s="150"/>
      <c r="C5" s="151"/>
      <c r="D5" s="152" t="s">
        <v>141</v>
      </c>
      <c r="E5" s="153" t="s">
        <v>142</v>
      </c>
    </row>
    <row r="6" customHeight="1" spans="1:5">
      <c r="A6" s="152" t="s">
        <v>143</v>
      </c>
      <c r="B6" s="152" t="s">
        <v>144</v>
      </c>
      <c r="C6" s="154" t="s">
        <v>145</v>
      </c>
      <c r="D6" s="155" t="s">
        <v>146</v>
      </c>
      <c r="E6" s="153"/>
    </row>
    <row r="7" customHeight="1" spans="1:5">
      <c r="A7" s="156"/>
      <c r="B7" s="156"/>
      <c r="C7" s="156"/>
      <c r="D7" s="157" t="s">
        <v>147</v>
      </c>
      <c r="E7" s="158">
        <f>E8+E80+E83+E101+E119+E125+E140+E189+E224+E246+E255+E302+E313+E321+E328+E339+E345+E349+E355+E352</f>
        <v>96649.952505</v>
      </c>
    </row>
    <row r="8" customHeight="1" spans="1:5">
      <c r="A8" s="156" t="s">
        <v>148</v>
      </c>
      <c r="B8" s="156"/>
      <c r="C8" s="156"/>
      <c r="D8" s="159" t="s">
        <v>149</v>
      </c>
      <c r="E8" s="158">
        <f>E9+E13+E17+E23+E26+E30+E36+E39+E45+E48+E53+E55+E57+E60+E62+E65+E68+E71+E73+E75+E78+E43</f>
        <v>11176.34915</v>
      </c>
    </row>
    <row r="9" customHeight="1" spans="1:5">
      <c r="A9" s="156"/>
      <c r="B9" s="156" t="s">
        <v>150</v>
      </c>
      <c r="C9" s="156"/>
      <c r="D9" s="159" t="s">
        <v>151</v>
      </c>
      <c r="E9" s="158">
        <f>SUM(E10:E12)</f>
        <v>492</v>
      </c>
    </row>
    <row r="10" customHeight="1" spans="1:5">
      <c r="A10" s="156" t="s">
        <v>152</v>
      </c>
      <c r="B10" s="156" t="s">
        <v>152</v>
      </c>
      <c r="C10" s="156" t="s">
        <v>153</v>
      </c>
      <c r="D10" s="159" t="s">
        <v>154</v>
      </c>
      <c r="E10" s="158">
        <v>401</v>
      </c>
    </row>
    <row r="11" customHeight="1" spans="1:5">
      <c r="A11" s="156" t="s">
        <v>152</v>
      </c>
      <c r="B11" s="156" t="s">
        <v>152</v>
      </c>
      <c r="C11" s="156" t="s">
        <v>155</v>
      </c>
      <c r="D11" s="159" t="s">
        <v>156</v>
      </c>
      <c r="E11" s="158">
        <v>11</v>
      </c>
    </row>
    <row r="12" customHeight="1" spans="1:5">
      <c r="A12" s="156" t="s">
        <v>152</v>
      </c>
      <c r="B12" s="156" t="s">
        <v>152</v>
      </c>
      <c r="C12" s="156" t="s">
        <v>157</v>
      </c>
      <c r="D12" s="159" t="s">
        <v>158</v>
      </c>
      <c r="E12" s="158">
        <v>80</v>
      </c>
    </row>
    <row r="13" customHeight="1" spans="1:5">
      <c r="A13" s="156"/>
      <c r="B13" s="156" t="s">
        <v>159</v>
      </c>
      <c r="C13" s="156"/>
      <c r="D13" s="159" t="s">
        <v>160</v>
      </c>
      <c r="E13" s="158">
        <f>SUM(E14:E16)</f>
        <v>258.871063</v>
      </c>
    </row>
    <row r="14" customHeight="1" spans="1:5">
      <c r="A14" s="156" t="s">
        <v>152</v>
      </c>
      <c r="B14" s="156" t="s">
        <v>152</v>
      </c>
      <c r="C14" s="156" t="s">
        <v>161</v>
      </c>
      <c r="D14" s="159" t="s">
        <v>162</v>
      </c>
      <c r="E14" s="158">
        <v>196.671063</v>
      </c>
    </row>
    <row r="15" customHeight="1" spans="1:5">
      <c r="A15" s="156" t="s">
        <v>152</v>
      </c>
      <c r="B15" s="156" t="s">
        <v>152</v>
      </c>
      <c r="C15" s="156" t="s">
        <v>163</v>
      </c>
      <c r="D15" s="159" t="s">
        <v>164</v>
      </c>
      <c r="E15" s="158">
        <v>53</v>
      </c>
    </row>
    <row r="16" customHeight="1" spans="1:5">
      <c r="A16" s="156" t="s">
        <v>152</v>
      </c>
      <c r="B16" s="156" t="s">
        <v>152</v>
      </c>
      <c r="C16" s="156" t="s">
        <v>165</v>
      </c>
      <c r="D16" s="159" t="s">
        <v>166</v>
      </c>
      <c r="E16" s="158">
        <v>9.2</v>
      </c>
    </row>
    <row r="17" customHeight="1" spans="1:5">
      <c r="A17" s="156"/>
      <c r="B17" s="156" t="s">
        <v>167</v>
      </c>
      <c r="C17" s="156"/>
      <c r="D17" s="159" t="s">
        <v>168</v>
      </c>
      <c r="E17" s="158">
        <f>SUM(E18:E22)</f>
        <v>3628.251441</v>
      </c>
    </row>
    <row r="18" customHeight="1" spans="1:5">
      <c r="A18" s="156" t="s">
        <v>152</v>
      </c>
      <c r="B18" s="156" t="s">
        <v>152</v>
      </c>
      <c r="C18" s="156" t="s">
        <v>169</v>
      </c>
      <c r="D18" s="159" t="s">
        <v>170</v>
      </c>
      <c r="E18" s="158">
        <v>2698</v>
      </c>
    </row>
    <row r="19" customHeight="1" spans="1:5">
      <c r="A19" s="156" t="s">
        <v>152</v>
      </c>
      <c r="B19" s="156" t="s">
        <v>152</v>
      </c>
      <c r="C19" s="156" t="s">
        <v>171</v>
      </c>
      <c r="D19" s="159" t="s">
        <v>172</v>
      </c>
      <c r="E19" s="158">
        <v>500</v>
      </c>
    </row>
    <row r="20" customHeight="1" spans="1:5">
      <c r="A20" s="156" t="s">
        <v>152</v>
      </c>
      <c r="B20" s="156" t="s">
        <v>152</v>
      </c>
      <c r="C20" s="156" t="s">
        <v>173</v>
      </c>
      <c r="D20" s="159" t="s">
        <v>174</v>
      </c>
      <c r="E20" s="158">
        <v>100</v>
      </c>
    </row>
    <row r="21" customHeight="1" spans="1:5">
      <c r="A21" s="156" t="s">
        <v>152</v>
      </c>
      <c r="B21" s="156" t="s">
        <v>152</v>
      </c>
      <c r="C21" s="156" t="s">
        <v>175</v>
      </c>
      <c r="D21" s="159" t="s">
        <v>176</v>
      </c>
      <c r="E21" s="158">
        <v>80.251441</v>
      </c>
    </row>
    <row r="22" customHeight="1" spans="1:5">
      <c r="A22" s="156" t="s">
        <v>152</v>
      </c>
      <c r="B22" s="156" t="s">
        <v>152</v>
      </c>
      <c r="C22" s="156" t="s">
        <v>177</v>
      </c>
      <c r="D22" s="159" t="s">
        <v>178</v>
      </c>
      <c r="E22" s="158">
        <v>250</v>
      </c>
    </row>
    <row r="23" customHeight="1" spans="1:5">
      <c r="A23" s="156"/>
      <c r="B23" s="156" t="s">
        <v>179</v>
      </c>
      <c r="C23" s="156"/>
      <c r="D23" s="159" t="s">
        <v>180</v>
      </c>
      <c r="E23" s="158">
        <f>SUM(E24:E25)</f>
        <v>178.888473</v>
      </c>
    </row>
    <row r="24" customHeight="1" spans="1:5">
      <c r="A24" s="156" t="s">
        <v>152</v>
      </c>
      <c r="B24" s="156" t="s">
        <v>152</v>
      </c>
      <c r="C24" s="156" t="s">
        <v>181</v>
      </c>
      <c r="D24" s="159" t="s">
        <v>182</v>
      </c>
      <c r="E24" s="158">
        <v>127.556881</v>
      </c>
    </row>
    <row r="25" customHeight="1" spans="1:5">
      <c r="A25" s="156" t="s">
        <v>152</v>
      </c>
      <c r="B25" s="156" t="s">
        <v>152</v>
      </c>
      <c r="C25" s="156" t="s">
        <v>183</v>
      </c>
      <c r="D25" s="159" t="s">
        <v>184</v>
      </c>
      <c r="E25" s="158">
        <v>51.331592</v>
      </c>
    </row>
    <row r="26" customHeight="1" spans="1:5">
      <c r="A26" s="156"/>
      <c r="B26" s="156" t="s">
        <v>185</v>
      </c>
      <c r="C26" s="156"/>
      <c r="D26" s="159" t="s">
        <v>186</v>
      </c>
      <c r="E26" s="158">
        <f>SUM(E27:E29)</f>
        <v>132.979532</v>
      </c>
    </row>
    <row r="27" customHeight="1" spans="1:5">
      <c r="A27" s="156" t="s">
        <v>152</v>
      </c>
      <c r="B27" s="156" t="s">
        <v>152</v>
      </c>
      <c r="C27" s="156" t="s">
        <v>187</v>
      </c>
      <c r="D27" s="159" t="s">
        <v>188</v>
      </c>
      <c r="E27" s="158">
        <v>106.959532</v>
      </c>
    </row>
    <row r="28" customHeight="1" spans="1:5">
      <c r="A28" s="156" t="s">
        <v>152</v>
      </c>
      <c r="B28" s="156" t="s">
        <v>152</v>
      </c>
      <c r="C28" s="156" t="s">
        <v>189</v>
      </c>
      <c r="D28" s="159" t="s">
        <v>190</v>
      </c>
      <c r="E28" s="158">
        <v>11.5</v>
      </c>
    </row>
    <row r="29" customHeight="1" spans="1:5">
      <c r="A29" s="156" t="s">
        <v>152</v>
      </c>
      <c r="B29" s="156" t="s">
        <v>152</v>
      </c>
      <c r="C29" s="156" t="s">
        <v>191</v>
      </c>
      <c r="D29" s="159" t="s">
        <v>192</v>
      </c>
      <c r="E29" s="158">
        <v>14.52</v>
      </c>
    </row>
    <row r="30" customHeight="1" spans="1:5">
      <c r="A30" s="156"/>
      <c r="B30" s="156" t="s">
        <v>193</v>
      </c>
      <c r="C30" s="156"/>
      <c r="D30" s="159" t="s">
        <v>194</v>
      </c>
      <c r="E30" s="158">
        <f>SUM(E31:E35)</f>
        <v>860.132657</v>
      </c>
    </row>
    <row r="31" customHeight="1" spans="1:5">
      <c r="A31" s="156" t="s">
        <v>152</v>
      </c>
      <c r="B31" s="156" t="s">
        <v>152</v>
      </c>
      <c r="C31" s="156" t="s">
        <v>195</v>
      </c>
      <c r="D31" s="159" t="s">
        <v>196</v>
      </c>
      <c r="E31" s="158">
        <v>516.918191</v>
      </c>
    </row>
    <row r="32" customHeight="1" spans="1:5">
      <c r="A32" s="156" t="s">
        <v>152</v>
      </c>
      <c r="B32" s="156" t="s">
        <v>152</v>
      </c>
      <c r="C32" s="156" t="s">
        <v>197</v>
      </c>
      <c r="D32" s="159" t="s">
        <v>198</v>
      </c>
      <c r="E32" s="158">
        <v>40</v>
      </c>
    </row>
    <row r="33" customHeight="1" spans="1:5">
      <c r="A33" s="156" t="s">
        <v>152</v>
      </c>
      <c r="B33" s="156" t="s">
        <v>152</v>
      </c>
      <c r="C33" s="156" t="s">
        <v>199</v>
      </c>
      <c r="D33" s="159" t="s">
        <v>200</v>
      </c>
      <c r="E33" s="158">
        <v>25</v>
      </c>
    </row>
    <row r="34" customHeight="1" spans="1:5">
      <c r="A34" s="156" t="s">
        <v>152</v>
      </c>
      <c r="B34" s="156" t="s">
        <v>152</v>
      </c>
      <c r="C34" s="156" t="s">
        <v>201</v>
      </c>
      <c r="D34" s="159" t="s">
        <v>202</v>
      </c>
      <c r="E34" s="158">
        <v>50</v>
      </c>
    </row>
    <row r="35" customHeight="1" spans="1:5">
      <c r="A35" s="156" t="s">
        <v>152</v>
      </c>
      <c r="B35" s="156" t="s">
        <v>152</v>
      </c>
      <c r="C35" s="156" t="s">
        <v>203</v>
      </c>
      <c r="D35" s="159" t="s">
        <v>204</v>
      </c>
      <c r="E35" s="158">
        <v>228.214466</v>
      </c>
    </row>
    <row r="36" customHeight="1" spans="1:5">
      <c r="A36" s="156"/>
      <c r="B36" s="156" t="s">
        <v>205</v>
      </c>
      <c r="C36" s="156"/>
      <c r="D36" s="159" t="s">
        <v>206</v>
      </c>
      <c r="E36" s="158">
        <f>SUM(E37:E38)</f>
        <v>430</v>
      </c>
    </row>
    <row r="37" customHeight="1" spans="1:5">
      <c r="A37" s="156" t="s">
        <v>152</v>
      </c>
      <c r="B37" s="156" t="s">
        <v>152</v>
      </c>
      <c r="C37" s="156" t="s">
        <v>207</v>
      </c>
      <c r="D37" s="159" t="s">
        <v>208</v>
      </c>
      <c r="E37" s="158">
        <v>30</v>
      </c>
    </row>
    <row r="38" customHeight="1" spans="1:5">
      <c r="A38" s="156" t="s">
        <v>152</v>
      </c>
      <c r="B38" s="156" t="s">
        <v>152</v>
      </c>
      <c r="C38" s="156" t="s">
        <v>209</v>
      </c>
      <c r="D38" s="159" t="s">
        <v>210</v>
      </c>
      <c r="E38" s="158">
        <v>400</v>
      </c>
    </row>
    <row r="39" customHeight="1" spans="1:5">
      <c r="A39" s="156"/>
      <c r="B39" s="156" t="s">
        <v>211</v>
      </c>
      <c r="C39" s="156"/>
      <c r="D39" s="159" t="s">
        <v>212</v>
      </c>
      <c r="E39" s="158">
        <f>SUM(E40:E42)</f>
        <v>202.168816</v>
      </c>
    </row>
    <row r="40" customHeight="1" spans="1:5">
      <c r="A40" s="156" t="s">
        <v>152</v>
      </c>
      <c r="B40" s="156" t="s">
        <v>152</v>
      </c>
      <c r="C40" s="156" t="s">
        <v>213</v>
      </c>
      <c r="D40" s="159" t="s">
        <v>214</v>
      </c>
      <c r="E40" s="158">
        <v>132.168816</v>
      </c>
    </row>
    <row r="41" customHeight="1" spans="1:5">
      <c r="A41" s="156" t="s">
        <v>152</v>
      </c>
      <c r="B41" s="156" t="s">
        <v>152</v>
      </c>
      <c r="C41" s="156" t="s">
        <v>215</v>
      </c>
      <c r="D41" s="159" t="s">
        <v>216</v>
      </c>
      <c r="E41" s="158">
        <v>50</v>
      </c>
    </row>
    <row r="42" customHeight="1" spans="1:5">
      <c r="A42" s="156"/>
      <c r="B42" s="156"/>
      <c r="C42" s="156" t="s">
        <v>217</v>
      </c>
      <c r="D42" s="159" t="s">
        <v>218</v>
      </c>
      <c r="E42" s="158">
        <v>20</v>
      </c>
    </row>
    <row r="43" customHeight="1" spans="1:5">
      <c r="A43" s="156"/>
      <c r="B43" s="156" t="s">
        <v>219</v>
      </c>
      <c r="C43" s="156"/>
      <c r="D43" s="159"/>
      <c r="E43" s="158">
        <f>E44</f>
        <v>22</v>
      </c>
    </row>
    <row r="44" customHeight="1" spans="1:5">
      <c r="A44" s="156"/>
      <c r="B44" s="156"/>
      <c r="C44" s="156" t="s">
        <v>220</v>
      </c>
      <c r="D44" s="159" t="s">
        <v>221</v>
      </c>
      <c r="E44" s="158">
        <v>22</v>
      </c>
    </row>
    <row r="45" customHeight="1" spans="1:5">
      <c r="A45" s="156"/>
      <c r="B45" s="156" t="s">
        <v>222</v>
      </c>
      <c r="C45" s="156"/>
      <c r="D45" s="159" t="s">
        <v>223</v>
      </c>
      <c r="E45" s="158">
        <f>SUM(E46:E47)</f>
        <v>869.207459</v>
      </c>
    </row>
    <row r="46" customHeight="1" spans="1:5">
      <c r="A46" s="156" t="s">
        <v>152</v>
      </c>
      <c r="B46" s="156" t="s">
        <v>152</v>
      </c>
      <c r="C46" s="156" t="s">
        <v>224</v>
      </c>
      <c r="D46" s="159" t="s">
        <v>225</v>
      </c>
      <c r="E46" s="158">
        <v>469.207459</v>
      </c>
    </row>
    <row r="47" customHeight="1" spans="1:5">
      <c r="A47" s="156" t="s">
        <v>152</v>
      </c>
      <c r="B47" s="156" t="s">
        <v>152</v>
      </c>
      <c r="C47" s="156" t="s">
        <v>226</v>
      </c>
      <c r="D47" s="159" t="s">
        <v>227</v>
      </c>
      <c r="E47" s="158">
        <v>400</v>
      </c>
    </row>
    <row r="48" customHeight="1" spans="1:5">
      <c r="A48" s="156"/>
      <c r="B48" s="156" t="s">
        <v>228</v>
      </c>
      <c r="C48" s="156"/>
      <c r="D48" s="159" t="s">
        <v>229</v>
      </c>
      <c r="E48" s="158">
        <f>SUM(E49:E52)</f>
        <v>854.321875</v>
      </c>
    </row>
    <row r="49" customHeight="1" spans="1:5">
      <c r="A49" s="156" t="s">
        <v>152</v>
      </c>
      <c r="B49" s="156" t="s">
        <v>152</v>
      </c>
      <c r="C49" s="156" t="s">
        <v>230</v>
      </c>
      <c r="D49" s="159" t="s">
        <v>231</v>
      </c>
      <c r="E49" s="158">
        <v>188.321875</v>
      </c>
    </row>
    <row r="50" customHeight="1" spans="1:5">
      <c r="A50" s="156" t="s">
        <v>152</v>
      </c>
      <c r="B50" s="156" t="s">
        <v>152</v>
      </c>
      <c r="C50" s="156" t="s">
        <v>232</v>
      </c>
      <c r="D50" s="159" t="s">
        <v>233</v>
      </c>
      <c r="E50" s="158">
        <v>530</v>
      </c>
    </row>
    <row r="51" customHeight="1" spans="1:5">
      <c r="A51" s="156" t="s">
        <v>152</v>
      </c>
      <c r="B51" s="156" t="s">
        <v>152</v>
      </c>
      <c r="C51" s="156" t="s">
        <v>234</v>
      </c>
      <c r="D51" s="159" t="s">
        <v>235</v>
      </c>
      <c r="E51" s="158">
        <v>76</v>
      </c>
    </row>
    <row r="52" customHeight="1" spans="1:5">
      <c r="A52" s="156" t="s">
        <v>152</v>
      </c>
      <c r="B52" s="156" t="s">
        <v>152</v>
      </c>
      <c r="C52" s="156" t="s">
        <v>236</v>
      </c>
      <c r="D52" s="159" t="s">
        <v>237</v>
      </c>
      <c r="E52" s="158">
        <v>60</v>
      </c>
    </row>
    <row r="53" customHeight="1" spans="1:5">
      <c r="A53" s="156"/>
      <c r="B53" s="156" t="s">
        <v>238</v>
      </c>
      <c r="C53" s="156"/>
      <c r="D53" s="159" t="s">
        <v>239</v>
      </c>
      <c r="E53" s="158">
        <f>SUM(E54)</f>
        <v>202.935926</v>
      </c>
    </row>
    <row r="54" customHeight="1" spans="1:5">
      <c r="A54" s="156" t="s">
        <v>152</v>
      </c>
      <c r="B54" s="156" t="s">
        <v>152</v>
      </c>
      <c r="C54" s="156" t="s">
        <v>240</v>
      </c>
      <c r="D54" s="159" t="s">
        <v>241</v>
      </c>
      <c r="E54" s="158">
        <v>202.935926</v>
      </c>
    </row>
    <row r="55" customHeight="1" spans="1:5">
      <c r="A55" s="156"/>
      <c r="B55" s="156" t="s">
        <v>242</v>
      </c>
      <c r="C55" s="156"/>
      <c r="D55" s="159" t="s">
        <v>243</v>
      </c>
      <c r="E55" s="158">
        <f>SUM(E56)</f>
        <v>86.85454</v>
      </c>
    </row>
    <row r="56" customHeight="1" spans="1:5">
      <c r="A56" s="156" t="s">
        <v>152</v>
      </c>
      <c r="B56" s="156" t="s">
        <v>152</v>
      </c>
      <c r="C56" s="156" t="s">
        <v>244</v>
      </c>
      <c r="D56" s="159" t="s">
        <v>245</v>
      </c>
      <c r="E56" s="158">
        <v>86.85454</v>
      </c>
    </row>
    <row r="57" customHeight="1" spans="1:5">
      <c r="A57" s="156"/>
      <c r="B57" s="156" t="s">
        <v>246</v>
      </c>
      <c r="C57" s="156"/>
      <c r="D57" s="159" t="s">
        <v>247</v>
      </c>
      <c r="E57" s="158">
        <f>SUM(E58:E59)</f>
        <v>105.545821</v>
      </c>
    </row>
    <row r="58" customHeight="1" spans="1:5">
      <c r="A58" s="156" t="s">
        <v>152</v>
      </c>
      <c r="B58" s="156" t="s">
        <v>152</v>
      </c>
      <c r="C58" s="156" t="s">
        <v>248</v>
      </c>
      <c r="D58" s="159" t="s">
        <v>249</v>
      </c>
      <c r="E58" s="158">
        <v>95.545821</v>
      </c>
    </row>
    <row r="59" customHeight="1" spans="1:5">
      <c r="A59" s="156"/>
      <c r="B59" s="156"/>
      <c r="C59" s="156" t="s">
        <v>250</v>
      </c>
      <c r="D59" s="159" t="s">
        <v>251</v>
      </c>
      <c r="E59" s="158">
        <v>10</v>
      </c>
    </row>
    <row r="60" customHeight="1" spans="1:5">
      <c r="A60" s="156"/>
      <c r="B60" s="156" t="s">
        <v>252</v>
      </c>
      <c r="C60" s="156"/>
      <c r="D60" s="159" t="s">
        <v>253</v>
      </c>
      <c r="E60" s="158">
        <f>SUM(E61)</f>
        <v>43.014864</v>
      </c>
    </row>
    <row r="61" customHeight="1" spans="1:5">
      <c r="A61" s="156" t="s">
        <v>152</v>
      </c>
      <c r="B61" s="156" t="s">
        <v>152</v>
      </c>
      <c r="C61" s="156" t="s">
        <v>254</v>
      </c>
      <c r="D61" s="159" t="s">
        <v>255</v>
      </c>
      <c r="E61" s="158">
        <v>43.014864</v>
      </c>
    </row>
    <row r="62" customHeight="1" spans="1:5">
      <c r="A62" s="156"/>
      <c r="B62" s="156" t="s">
        <v>256</v>
      </c>
      <c r="C62" s="156"/>
      <c r="D62" s="159" t="s">
        <v>257</v>
      </c>
      <c r="E62" s="158">
        <f>SUM(E63:E64)</f>
        <v>219</v>
      </c>
    </row>
    <row r="63" customHeight="1" spans="1:5">
      <c r="A63" s="156" t="s">
        <v>152</v>
      </c>
      <c r="B63" s="156" t="s">
        <v>152</v>
      </c>
      <c r="C63" s="156" t="s">
        <v>258</v>
      </c>
      <c r="D63" s="159" t="s">
        <v>259</v>
      </c>
      <c r="E63" s="158">
        <v>204</v>
      </c>
    </row>
    <row r="64" customHeight="1" spans="1:5">
      <c r="A64" s="156" t="s">
        <v>152</v>
      </c>
      <c r="B64" s="156" t="s">
        <v>152</v>
      </c>
      <c r="C64" s="156" t="s">
        <v>260</v>
      </c>
      <c r="D64" s="159" t="s">
        <v>261</v>
      </c>
      <c r="E64" s="158">
        <v>15</v>
      </c>
    </row>
    <row r="65" customHeight="1" spans="1:5">
      <c r="A65" s="156"/>
      <c r="B65" s="156" t="s">
        <v>262</v>
      </c>
      <c r="C65" s="156"/>
      <c r="D65" s="159" t="s">
        <v>263</v>
      </c>
      <c r="E65" s="158">
        <f>SUM(E66:E67)</f>
        <v>540.257532</v>
      </c>
    </row>
    <row r="66" customHeight="1" spans="1:5">
      <c r="A66" s="156" t="s">
        <v>152</v>
      </c>
      <c r="B66" s="156" t="s">
        <v>152</v>
      </c>
      <c r="C66" s="156" t="s">
        <v>264</v>
      </c>
      <c r="D66" s="159" t="s">
        <v>265</v>
      </c>
      <c r="E66" s="158">
        <v>531</v>
      </c>
    </row>
    <row r="67" customHeight="1" spans="1:5">
      <c r="A67" s="156" t="s">
        <v>152</v>
      </c>
      <c r="B67" s="156" t="s">
        <v>152</v>
      </c>
      <c r="C67" s="156" t="s">
        <v>266</v>
      </c>
      <c r="D67" s="159" t="s">
        <v>267</v>
      </c>
      <c r="E67" s="158">
        <v>9.257532</v>
      </c>
    </row>
    <row r="68" customHeight="1" spans="1:5">
      <c r="A68" s="156"/>
      <c r="B68" s="156" t="s">
        <v>268</v>
      </c>
      <c r="C68" s="156"/>
      <c r="D68" s="159" t="s">
        <v>269</v>
      </c>
      <c r="E68" s="158">
        <f>SUM(E69:E70)</f>
        <v>186.060186</v>
      </c>
    </row>
    <row r="69" customHeight="1" spans="1:5">
      <c r="A69" s="156" t="s">
        <v>152</v>
      </c>
      <c r="B69" s="156" t="s">
        <v>152</v>
      </c>
      <c r="C69" s="156" t="s">
        <v>270</v>
      </c>
      <c r="D69" s="159" t="s">
        <v>271</v>
      </c>
      <c r="E69" s="158">
        <v>167.860186</v>
      </c>
    </row>
    <row r="70" customHeight="1" spans="1:5">
      <c r="A70" s="156" t="s">
        <v>152</v>
      </c>
      <c r="B70" s="156" t="s">
        <v>152</v>
      </c>
      <c r="C70" s="156" t="s">
        <v>272</v>
      </c>
      <c r="D70" s="159" t="s">
        <v>273</v>
      </c>
      <c r="E70" s="158">
        <v>18.2</v>
      </c>
    </row>
    <row r="71" customHeight="1" spans="1:5">
      <c r="A71" s="156"/>
      <c r="B71" s="156" t="s">
        <v>274</v>
      </c>
      <c r="C71" s="156"/>
      <c r="D71" s="159" t="s">
        <v>275</v>
      </c>
      <c r="E71" s="158">
        <f>SUM(E72)</f>
        <v>160</v>
      </c>
    </row>
    <row r="72" customHeight="1" spans="1:5">
      <c r="A72" s="156" t="s">
        <v>152</v>
      </c>
      <c r="B72" s="156" t="s">
        <v>152</v>
      </c>
      <c r="C72" s="156" t="s">
        <v>276</v>
      </c>
      <c r="D72" s="159" t="s">
        <v>277</v>
      </c>
      <c r="E72" s="158">
        <v>160</v>
      </c>
    </row>
    <row r="73" customHeight="1" spans="1:5">
      <c r="A73" s="156"/>
      <c r="B73" s="156" t="s">
        <v>278</v>
      </c>
      <c r="C73" s="156"/>
      <c r="D73" s="159" t="s">
        <v>279</v>
      </c>
      <c r="E73" s="158">
        <f>SUM(E74)</f>
        <v>67.858965</v>
      </c>
    </row>
    <row r="74" customHeight="1" spans="1:5">
      <c r="A74" s="156" t="s">
        <v>152</v>
      </c>
      <c r="B74" s="156" t="s">
        <v>152</v>
      </c>
      <c r="C74" s="156" t="s">
        <v>280</v>
      </c>
      <c r="D74" s="159" t="s">
        <v>281</v>
      </c>
      <c r="E74" s="158">
        <v>67.858965</v>
      </c>
    </row>
    <row r="75" customHeight="1" spans="1:5">
      <c r="A75" s="156"/>
      <c r="B75" s="156" t="s">
        <v>282</v>
      </c>
      <c r="C75" s="156"/>
      <c r="D75" s="159" t="s">
        <v>283</v>
      </c>
      <c r="E75" s="158">
        <f>SUM(E76:E77)</f>
        <v>306</v>
      </c>
    </row>
    <row r="76" customHeight="1" spans="1:5">
      <c r="A76" s="156" t="s">
        <v>152</v>
      </c>
      <c r="B76" s="156" t="s">
        <v>152</v>
      </c>
      <c r="C76" s="156" t="s">
        <v>284</v>
      </c>
      <c r="D76" s="159" t="s">
        <v>285</v>
      </c>
      <c r="E76" s="158">
        <v>276</v>
      </c>
    </row>
    <row r="77" customHeight="1" spans="1:5">
      <c r="A77" s="156" t="s">
        <v>152</v>
      </c>
      <c r="B77" s="156" t="s">
        <v>152</v>
      </c>
      <c r="C77" s="156" t="s">
        <v>286</v>
      </c>
      <c r="D77" s="159" t="s">
        <v>287</v>
      </c>
      <c r="E77" s="158">
        <v>30</v>
      </c>
    </row>
    <row r="78" customHeight="1" spans="1:5">
      <c r="A78" s="156"/>
      <c r="B78" s="156" t="s">
        <v>288</v>
      </c>
      <c r="C78" s="156"/>
      <c r="D78" s="159" t="s">
        <v>289</v>
      </c>
      <c r="E78" s="158">
        <f>SUM(E79:E79)</f>
        <v>1330</v>
      </c>
    </row>
    <row r="79" customHeight="1" spans="1:5">
      <c r="A79" s="156" t="s">
        <v>152</v>
      </c>
      <c r="B79" s="156" t="s">
        <v>152</v>
      </c>
      <c r="C79" s="156" t="s">
        <v>290</v>
      </c>
      <c r="D79" s="159" t="s">
        <v>291</v>
      </c>
      <c r="E79" s="158">
        <v>1330</v>
      </c>
    </row>
    <row r="80" customHeight="1" spans="1:5">
      <c r="A80" s="156" t="s">
        <v>292</v>
      </c>
      <c r="B80" s="156"/>
      <c r="C80" s="156"/>
      <c r="D80" s="159" t="s">
        <v>293</v>
      </c>
      <c r="E80" s="158">
        <f>E81</f>
        <v>15</v>
      </c>
    </row>
    <row r="81" customHeight="1" spans="1:5">
      <c r="A81" s="156"/>
      <c r="B81" s="156" t="s">
        <v>294</v>
      </c>
      <c r="C81" s="156"/>
      <c r="D81" s="159" t="s">
        <v>295</v>
      </c>
      <c r="E81" s="158">
        <f>SUM(E82)</f>
        <v>15</v>
      </c>
    </row>
    <row r="82" customHeight="1" spans="1:5">
      <c r="A82" s="156" t="s">
        <v>152</v>
      </c>
      <c r="B82" s="156" t="s">
        <v>152</v>
      </c>
      <c r="C82" s="156" t="s">
        <v>296</v>
      </c>
      <c r="D82" s="159" t="s">
        <v>297</v>
      </c>
      <c r="E82" s="158">
        <v>15</v>
      </c>
    </row>
    <row r="83" customHeight="1" spans="1:5">
      <c r="A83" s="156" t="s">
        <v>298</v>
      </c>
      <c r="B83" s="156"/>
      <c r="C83" s="156"/>
      <c r="D83" s="159" t="s">
        <v>299</v>
      </c>
      <c r="E83" s="158">
        <f>E84+E87+E94</f>
        <v>3278.222989</v>
      </c>
    </row>
    <row r="84" customHeight="1" spans="1:5">
      <c r="A84" s="156"/>
      <c r="B84" s="156" t="s">
        <v>300</v>
      </c>
      <c r="C84" s="156"/>
      <c r="D84" s="159" t="s">
        <v>301</v>
      </c>
      <c r="E84" s="158">
        <f>SUM(E85:E86)</f>
        <v>268.74</v>
      </c>
    </row>
    <row r="85" customHeight="1" spans="1:5">
      <c r="A85" s="156" t="s">
        <v>152</v>
      </c>
      <c r="B85" s="156" t="s">
        <v>152</v>
      </c>
      <c r="C85" s="156" t="s">
        <v>302</v>
      </c>
      <c r="D85" s="159" t="s">
        <v>303</v>
      </c>
      <c r="E85" s="158">
        <v>224</v>
      </c>
    </row>
    <row r="86" customHeight="1" spans="1:5">
      <c r="A86" s="156" t="s">
        <v>152</v>
      </c>
      <c r="B86" s="156" t="s">
        <v>152</v>
      </c>
      <c r="C86" s="156" t="s">
        <v>304</v>
      </c>
      <c r="D86" s="159" t="s">
        <v>305</v>
      </c>
      <c r="E86" s="158">
        <v>44.74</v>
      </c>
    </row>
    <row r="87" customHeight="1" spans="1:5">
      <c r="A87" s="156"/>
      <c r="B87" s="156" t="s">
        <v>306</v>
      </c>
      <c r="C87" s="156"/>
      <c r="D87" s="159" t="s">
        <v>307</v>
      </c>
      <c r="E87" s="158">
        <f>SUM(E88:E93)</f>
        <v>2665.075193</v>
      </c>
    </row>
    <row r="88" customHeight="1" spans="1:5">
      <c r="A88" s="156" t="s">
        <v>152</v>
      </c>
      <c r="B88" s="156" t="s">
        <v>152</v>
      </c>
      <c r="C88" s="156" t="s">
        <v>308</v>
      </c>
      <c r="D88" s="159" t="s">
        <v>309</v>
      </c>
      <c r="E88" s="158">
        <v>1652.170472</v>
      </c>
    </row>
    <row r="89" customHeight="1" spans="1:5">
      <c r="A89" s="156"/>
      <c r="B89" s="156"/>
      <c r="C89" s="156" t="s">
        <v>310</v>
      </c>
      <c r="D89" s="159" t="s">
        <v>311</v>
      </c>
      <c r="E89" s="158">
        <v>25</v>
      </c>
    </row>
    <row r="90" customHeight="1" spans="1:5">
      <c r="A90" s="156" t="s">
        <v>152</v>
      </c>
      <c r="B90" s="156" t="s">
        <v>152</v>
      </c>
      <c r="C90" s="156" t="s">
        <v>312</v>
      </c>
      <c r="D90" s="159" t="s">
        <v>313</v>
      </c>
      <c r="E90" s="158">
        <v>15</v>
      </c>
    </row>
    <row r="91" customHeight="1" spans="1:5">
      <c r="A91" s="156" t="s">
        <v>152</v>
      </c>
      <c r="B91" s="156" t="s">
        <v>152</v>
      </c>
      <c r="C91" s="156" t="s">
        <v>314</v>
      </c>
      <c r="D91" s="159" t="s">
        <v>315</v>
      </c>
      <c r="E91" s="158">
        <v>383.484721</v>
      </c>
    </row>
    <row r="92" customHeight="1" spans="1:5">
      <c r="A92" s="156" t="s">
        <v>152</v>
      </c>
      <c r="B92" s="156" t="s">
        <v>152</v>
      </c>
      <c r="C92" s="156" t="s">
        <v>316</v>
      </c>
      <c r="D92" s="159" t="s">
        <v>317</v>
      </c>
      <c r="E92" s="158">
        <v>29.42</v>
      </c>
    </row>
    <row r="93" customHeight="1" spans="1:5">
      <c r="A93" s="156"/>
      <c r="B93" s="156"/>
      <c r="C93" s="156" t="s">
        <v>318</v>
      </c>
      <c r="D93" s="159" t="s">
        <v>319</v>
      </c>
      <c r="E93" s="158">
        <v>560</v>
      </c>
    </row>
    <row r="94" customHeight="1" spans="1:5">
      <c r="A94" s="156"/>
      <c r="B94" s="156" t="s">
        <v>320</v>
      </c>
      <c r="C94" s="156"/>
      <c r="D94" s="159" t="s">
        <v>321</v>
      </c>
      <c r="E94" s="158">
        <f>SUM(E95:E100)</f>
        <v>344.407796</v>
      </c>
    </row>
    <row r="95" customHeight="1" spans="1:5">
      <c r="A95" s="156" t="s">
        <v>152</v>
      </c>
      <c r="B95" s="156" t="s">
        <v>152</v>
      </c>
      <c r="C95" s="156" t="s">
        <v>322</v>
      </c>
      <c r="D95" s="159" t="s">
        <v>323</v>
      </c>
      <c r="E95" s="158">
        <v>183.307796</v>
      </c>
    </row>
    <row r="96" customHeight="1" spans="1:5">
      <c r="A96" s="156" t="s">
        <v>152</v>
      </c>
      <c r="B96" s="156" t="s">
        <v>152</v>
      </c>
      <c r="C96" s="156" t="s">
        <v>324</v>
      </c>
      <c r="D96" s="159" t="s">
        <v>325</v>
      </c>
      <c r="E96" s="158">
        <v>5</v>
      </c>
    </row>
    <row r="97" customHeight="1" spans="1:5">
      <c r="A97" s="156" t="s">
        <v>152</v>
      </c>
      <c r="B97" s="156" t="s">
        <v>152</v>
      </c>
      <c r="C97" s="156" t="s">
        <v>326</v>
      </c>
      <c r="D97" s="159" t="s">
        <v>327</v>
      </c>
      <c r="E97" s="158">
        <v>11.1</v>
      </c>
    </row>
    <row r="98" customHeight="1" spans="1:5">
      <c r="A98" s="156" t="s">
        <v>152</v>
      </c>
      <c r="B98" s="156" t="s">
        <v>152</v>
      </c>
      <c r="C98" s="156" t="s">
        <v>328</v>
      </c>
      <c r="D98" s="159" t="s">
        <v>329</v>
      </c>
      <c r="E98" s="158">
        <v>21</v>
      </c>
    </row>
    <row r="99" customHeight="1" spans="1:5">
      <c r="A99" s="156" t="s">
        <v>152</v>
      </c>
      <c r="B99" s="156" t="s">
        <v>152</v>
      </c>
      <c r="C99" s="156" t="s">
        <v>330</v>
      </c>
      <c r="D99" s="159" t="s">
        <v>331</v>
      </c>
      <c r="E99" s="158">
        <v>4</v>
      </c>
    </row>
    <row r="100" customHeight="1" spans="1:5">
      <c r="A100" s="156" t="s">
        <v>152</v>
      </c>
      <c r="B100" s="156" t="s">
        <v>152</v>
      </c>
      <c r="C100" s="160" t="s">
        <v>332</v>
      </c>
      <c r="D100" s="161" t="s">
        <v>333</v>
      </c>
      <c r="E100" s="158">
        <v>120</v>
      </c>
    </row>
    <row r="101" customHeight="1" spans="1:5">
      <c r="A101" s="156" t="s">
        <v>334</v>
      </c>
      <c r="B101" s="156"/>
      <c r="C101" s="156"/>
      <c r="D101" s="159" t="s">
        <v>335</v>
      </c>
      <c r="E101" s="158">
        <f>E102+E104+E110+E112+E115+E117</f>
        <v>14361.045441</v>
      </c>
    </row>
    <row r="102" customHeight="1" spans="1:5">
      <c r="A102" s="156"/>
      <c r="B102" s="156" t="s">
        <v>336</v>
      </c>
      <c r="C102" s="156"/>
      <c r="D102" s="159" t="s">
        <v>337</v>
      </c>
      <c r="E102" s="158">
        <f>SUM(E103)</f>
        <v>60.3177</v>
      </c>
    </row>
    <row r="103" customHeight="1" spans="1:5">
      <c r="A103" s="156" t="s">
        <v>152</v>
      </c>
      <c r="B103" s="156" t="s">
        <v>152</v>
      </c>
      <c r="C103" s="156" t="s">
        <v>338</v>
      </c>
      <c r="D103" s="159" t="s">
        <v>339</v>
      </c>
      <c r="E103" s="158">
        <v>60.3177</v>
      </c>
    </row>
    <row r="104" customHeight="1" spans="1:5">
      <c r="A104" s="156"/>
      <c r="B104" s="156" t="s">
        <v>340</v>
      </c>
      <c r="C104" s="156"/>
      <c r="D104" s="159" t="s">
        <v>341</v>
      </c>
      <c r="E104" s="158">
        <f>SUM(E105:E109)</f>
        <v>12661.756176</v>
      </c>
    </row>
    <row r="105" customHeight="1" spans="1:5">
      <c r="A105" s="156" t="s">
        <v>152</v>
      </c>
      <c r="B105" s="156" t="s">
        <v>152</v>
      </c>
      <c r="C105" s="156" t="s">
        <v>342</v>
      </c>
      <c r="D105" s="159" t="s">
        <v>343</v>
      </c>
      <c r="E105" s="158">
        <v>764</v>
      </c>
    </row>
    <row r="106" customHeight="1" spans="1:5">
      <c r="A106" s="156" t="s">
        <v>152</v>
      </c>
      <c r="B106" s="156" t="s">
        <v>152</v>
      </c>
      <c r="C106" s="156" t="s">
        <v>344</v>
      </c>
      <c r="D106" s="159" t="s">
        <v>345</v>
      </c>
      <c r="E106" s="158">
        <v>5595.707628</v>
      </c>
    </row>
    <row r="107" customHeight="1" spans="1:5">
      <c r="A107" s="156" t="s">
        <v>152</v>
      </c>
      <c r="B107" s="156" t="s">
        <v>152</v>
      </c>
      <c r="C107" s="156" t="s">
        <v>346</v>
      </c>
      <c r="D107" s="159" t="s">
        <v>347</v>
      </c>
      <c r="E107" s="158">
        <v>2029.832605</v>
      </c>
    </row>
    <row r="108" customHeight="1" spans="1:5">
      <c r="A108" s="156" t="s">
        <v>152</v>
      </c>
      <c r="B108" s="156" t="s">
        <v>152</v>
      </c>
      <c r="C108" s="156" t="s">
        <v>348</v>
      </c>
      <c r="D108" s="159" t="s">
        <v>349</v>
      </c>
      <c r="E108" s="158">
        <v>1572.215943</v>
      </c>
    </row>
    <row r="109" customHeight="1" spans="1:5">
      <c r="A109" s="156" t="s">
        <v>152</v>
      </c>
      <c r="B109" s="156" t="s">
        <v>152</v>
      </c>
      <c r="C109" s="156" t="s">
        <v>350</v>
      </c>
      <c r="D109" s="159" t="s">
        <v>351</v>
      </c>
      <c r="E109" s="158">
        <v>2700</v>
      </c>
    </row>
    <row r="110" customHeight="1" spans="1:5">
      <c r="A110" s="156"/>
      <c r="B110" s="156" t="s">
        <v>352</v>
      </c>
      <c r="C110" s="156"/>
      <c r="D110" s="159" t="s">
        <v>353</v>
      </c>
      <c r="E110" s="158">
        <f>SUM(E111)</f>
        <v>174.521626</v>
      </c>
    </row>
    <row r="111" customHeight="1" spans="1:5">
      <c r="A111" s="156" t="s">
        <v>152</v>
      </c>
      <c r="B111" s="156" t="s">
        <v>152</v>
      </c>
      <c r="C111" s="156" t="s">
        <v>354</v>
      </c>
      <c r="D111" s="159" t="s">
        <v>355</v>
      </c>
      <c r="E111" s="158">
        <v>174.521626</v>
      </c>
    </row>
    <row r="112" customHeight="1" spans="1:5">
      <c r="A112" s="156"/>
      <c r="B112" s="156" t="s">
        <v>356</v>
      </c>
      <c r="C112" s="156"/>
      <c r="D112" s="159" t="s">
        <v>357</v>
      </c>
      <c r="E112" s="158">
        <f>SUM(E113:E114)</f>
        <v>264.449939</v>
      </c>
    </row>
    <row r="113" customHeight="1" spans="1:5">
      <c r="A113" s="156" t="s">
        <v>152</v>
      </c>
      <c r="B113" s="156" t="s">
        <v>152</v>
      </c>
      <c r="C113" s="156" t="s">
        <v>358</v>
      </c>
      <c r="D113" s="159" t="s">
        <v>359</v>
      </c>
      <c r="E113" s="158">
        <v>82.777231</v>
      </c>
    </row>
    <row r="114" customHeight="1" spans="1:5">
      <c r="A114" s="156" t="s">
        <v>152</v>
      </c>
      <c r="B114" s="156" t="s">
        <v>152</v>
      </c>
      <c r="C114" s="156" t="s">
        <v>360</v>
      </c>
      <c r="D114" s="159" t="s">
        <v>361</v>
      </c>
      <c r="E114" s="158">
        <v>181.672708</v>
      </c>
    </row>
    <row r="115" customHeight="1" spans="1:5">
      <c r="A115" s="156"/>
      <c r="B115" s="156" t="s">
        <v>362</v>
      </c>
      <c r="C115" s="156"/>
      <c r="D115" s="159" t="s">
        <v>363</v>
      </c>
      <c r="E115" s="158">
        <f>SUM(E116)</f>
        <v>200</v>
      </c>
    </row>
    <row r="116" customHeight="1" spans="1:5">
      <c r="A116" s="156" t="s">
        <v>152</v>
      </c>
      <c r="B116" s="156" t="s">
        <v>152</v>
      </c>
      <c r="C116" s="156" t="s">
        <v>364</v>
      </c>
      <c r="D116" s="159" t="s">
        <v>365</v>
      </c>
      <c r="E116" s="158">
        <v>200</v>
      </c>
    </row>
    <row r="117" customHeight="1" spans="1:5">
      <c r="A117" s="156"/>
      <c r="B117" s="156" t="s">
        <v>366</v>
      </c>
      <c r="C117" s="156"/>
      <c r="D117" s="159" t="s">
        <v>367</v>
      </c>
      <c r="E117" s="158">
        <f>E118</f>
        <v>1000</v>
      </c>
    </row>
    <row r="118" customHeight="1" spans="1:5">
      <c r="A118" s="156"/>
      <c r="B118" s="156"/>
      <c r="C118" s="156" t="s">
        <v>368</v>
      </c>
      <c r="D118" s="159" t="s">
        <v>369</v>
      </c>
      <c r="E118" s="158">
        <v>1000</v>
      </c>
    </row>
    <row r="119" customHeight="1" spans="1:5">
      <c r="A119" s="156" t="s">
        <v>370</v>
      </c>
      <c r="B119" s="156"/>
      <c r="C119" s="156"/>
      <c r="D119" s="159" t="s">
        <v>371</v>
      </c>
      <c r="E119" s="158">
        <f>E120+E122</f>
        <v>141.458065</v>
      </c>
    </row>
    <row r="120" customHeight="1" spans="1:5">
      <c r="A120" s="156"/>
      <c r="B120" s="156" t="s">
        <v>372</v>
      </c>
      <c r="C120" s="156"/>
      <c r="D120" s="159" t="s">
        <v>373</v>
      </c>
      <c r="E120" s="158">
        <f>SUM(E121)</f>
        <v>47.238078</v>
      </c>
    </row>
    <row r="121" customHeight="1" spans="1:5">
      <c r="A121" s="156" t="s">
        <v>152</v>
      </c>
      <c r="B121" s="156" t="s">
        <v>152</v>
      </c>
      <c r="C121" s="156" t="s">
        <v>374</v>
      </c>
      <c r="D121" s="159" t="s">
        <v>375</v>
      </c>
      <c r="E121" s="158">
        <v>47.238078</v>
      </c>
    </row>
    <row r="122" customHeight="1" spans="1:5">
      <c r="A122" s="156"/>
      <c r="B122" s="156" t="s">
        <v>376</v>
      </c>
      <c r="C122" s="156"/>
      <c r="D122" s="159" t="s">
        <v>377</v>
      </c>
      <c r="E122" s="158">
        <f>SUM(E123:E124)</f>
        <v>94.219987</v>
      </c>
    </row>
    <row r="123" customHeight="1" spans="1:5">
      <c r="A123" s="156" t="s">
        <v>152</v>
      </c>
      <c r="B123" s="156" t="s">
        <v>152</v>
      </c>
      <c r="C123" s="156" t="s">
        <v>378</v>
      </c>
      <c r="D123" s="159" t="s">
        <v>379</v>
      </c>
      <c r="E123" s="158">
        <v>50.219987</v>
      </c>
    </row>
    <row r="124" customHeight="1" spans="1:5">
      <c r="A124" s="156" t="s">
        <v>152</v>
      </c>
      <c r="B124" s="156" t="s">
        <v>152</v>
      </c>
      <c r="C124" s="156" t="s">
        <v>380</v>
      </c>
      <c r="D124" s="159" t="s">
        <v>381</v>
      </c>
      <c r="E124" s="158">
        <v>44</v>
      </c>
    </row>
    <row r="125" customHeight="1" spans="1:5">
      <c r="A125" s="156" t="s">
        <v>382</v>
      </c>
      <c r="B125" s="156"/>
      <c r="C125" s="156"/>
      <c r="D125" s="159" t="s">
        <v>383</v>
      </c>
      <c r="E125" s="158">
        <f>E126+E131+E133+E135+E138</f>
        <v>2079</v>
      </c>
    </row>
    <row r="126" customHeight="1" spans="1:5">
      <c r="A126" s="156"/>
      <c r="B126" s="156" t="s">
        <v>384</v>
      </c>
      <c r="C126" s="156"/>
      <c r="D126" s="159" t="s">
        <v>385</v>
      </c>
      <c r="E126" s="158">
        <f>SUM(E127:E130)</f>
        <v>480</v>
      </c>
    </row>
    <row r="127" customHeight="1" spans="1:5">
      <c r="A127" s="156" t="s">
        <v>152</v>
      </c>
      <c r="B127" s="156" t="s">
        <v>152</v>
      </c>
      <c r="C127" s="156" t="s">
        <v>386</v>
      </c>
      <c r="D127" s="159" t="s">
        <v>387</v>
      </c>
      <c r="E127" s="158">
        <v>45</v>
      </c>
    </row>
    <row r="128" customHeight="1" spans="1:5">
      <c r="A128" s="156" t="s">
        <v>152</v>
      </c>
      <c r="B128" s="156" t="s">
        <v>152</v>
      </c>
      <c r="C128" s="156" t="s">
        <v>388</v>
      </c>
      <c r="D128" s="159" t="s">
        <v>389</v>
      </c>
      <c r="E128" s="158">
        <v>204</v>
      </c>
    </row>
    <row r="129" customHeight="1" spans="1:5">
      <c r="A129" s="156" t="s">
        <v>152</v>
      </c>
      <c r="B129" s="156" t="s">
        <v>152</v>
      </c>
      <c r="C129" s="156" t="s">
        <v>390</v>
      </c>
      <c r="D129" s="159" t="s">
        <v>391</v>
      </c>
      <c r="E129" s="158">
        <v>20</v>
      </c>
    </row>
    <row r="130" customHeight="1" spans="1:5">
      <c r="A130" s="156"/>
      <c r="B130" s="156"/>
      <c r="C130" s="156" t="s">
        <v>392</v>
      </c>
      <c r="D130" s="159" t="s">
        <v>393</v>
      </c>
      <c r="E130" s="158">
        <v>211</v>
      </c>
    </row>
    <row r="131" customHeight="1" spans="1:5">
      <c r="A131" s="156"/>
      <c r="B131" s="156" t="s">
        <v>394</v>
      </c>
      <c r="C131" s="156"/>
      <c r="D131" s="159" t="s">
        <v>395</v>
      </c>
      <c r="E131" s="158">
        <f>SUM(E132)</f>
        <v>212</v>
      </c>
    </row>
    <row r="132" customHeight="1" spans="1:5">
      <c r="A132" s="156" t="s">
        <v>152</v>
      </c>
      <c r="B132" s="156" t="s">
        <v>152</v>
      </c>
      <c r="C132" s="156" t="s">
        <v>396</v>
      </c>
      <c r="D132" s="159" t="s">
        <v>397</v>
      </c>
      <c r="E132" s="158">
        <v>212</v>
      </c>
    </row>
    <row r="133" customHeight="1" spans="1:5">
      <c r="A133" s="156"/>
      <c r="B133" s="156" t="s">
        <v>398</v>
      </c>
      <c r="C133" s="156"/>
      <c r="D133" s="159" t="s">
        <v>399</v>
      </c>
      <c r="E133" s="158">
        <f>SUM(E134:E134)</f>
        <v>50</v>
      </c>
    </row>
    <row r="134" customHeight="1" spans="1:5">
      <c r="A134" s="156" t="s">
        <v>152</v>
      </c>
      <c r="B134" s="156" t="s">
        <v>152</v>
      </c>
      <c r="C134" s="156" t="s">
        <v>400</v>
      </c>
      <c r="D134" s="159" t="s">
        <v>401</v>
      </c>
      <c r="E134" s="158">
        <v>50</v>
      </c>
    </row>
    <row r="135" customHeight="1" spans="1:5">
      <c r="A135" s="156"/>
      <c r="B135" s="156" t="s">
        <v>402</v>
      </c>
      <c r="C135" s="156"/>
      <c r="D135" s="159" t="s">
        <v>403</v>
      </c>
      <c r="E135" s="158">
        <f>SUM(E136:E137)</f>
        <v>237</v>
      </c>
    </row>
    <row r="136" customHeight="1" spans="1:5">
      <c r="A136" s="156" t="s">
        <v>152</v>
      </c>
      <c r="B136" s="156" t="s">
        <v>152</v>
      </c>
      <c r="C136" s="156" t="s">
        <v>404</v>
      </c>
      <c r="D136" s="159" t="s">
        <v>405</v>
      </c>
      <c r="E136" s="158">
        <v>202</v>
      </c>
    </row>
    <row r="137" customHeight="1" spans="1:5">
      <c r="A137" s="156"/>
      <c r="B137" s="156"/>
      <c r="C137" s="156" t="s">
        <v>406</v>
      </c>
      <c r="D137" s="159" t="s">
        <v>407</v>
      </c>
      <c r="E137" s="158">
        <v>35</v>
      </c>
    </row>
    <row r="138" customHeight="1" spans="1:5">
      <c r="A138" s="156"/>
      <c r="B138" s="156" t="s">
        <v>408</v>
      </c>
      <c r="C138" s="156"/>
      <c r="D138" s="159" t="s">
        <v>409</v>
      </c>
      <c r="E138" s="158">
        <f>E139</f>
        <v>1100</v>
      </c>
    </row>
    <row r="139" customHeight="1" spans="1:5">
      <c r="A139" s="156"/>
      <c r="B139" s="156"/>
      <c r="C139" s="156" t="s">
        <v>410</v>
      </c>
      <c r="D139" s="159" t="s">
        <v>411</v>
      </c>
      <c r="E139" s="158">
        <v>1100</v>
      </c>
    </row>
    <row r="140" customHeight="1" spans="1:5">
      <c r="A140" s="156" t="s">
        <v>412</v>
      </c>
      <c r="B140" s="156"/>
      <c r="C140" s="156"/>
      <c r="D140" s="159" t="s">
        <v>413</v>
      </c>
      <c r="E140" s="158">
        <f>E141+E171+E144+E149+E152+E155+E160+E162+E166+E173+E175+E178+E180+E183+E185+E187</f>
        <v>16024.856994</v>
      </c>
    </row>
    <row r="141" customHeight="1" spans="1:5">
      <c r="A141" s="156"/>
      <c r="B141" s="156" t="s">
        <v>414</v>
      </c>
      <c r="C141" s="156"/>
      <c r="D141" s="159" t="s">
        <v>415</v>
      </c>
      <c r="E141" s="158">
        <f>SUM(E142:E143)</f>
        <v>617.171847</v>
      </c>
    </row>
    <row r="142" customHeight="1" spans="1:5">
      <c r="A142" s="156" t="s">
        <v>152</v>
      </c>
      <c r="B142" s="156" t="s">
        <v>152</v>
      </c>
      <c r="C142" s="156" t="s">
        <v>416</v>
      </c>
      <c r="D142" s="159" t="s">
        <v>417</v>
      </c>
      <c r="E142" s="158">
        <v>189.171847</v>
      </c>
    </row>
    <row r="143" customHeight="1" spans="1:5">
      <c r="A143" s="156" t="s">
        <v>152</v>
      </c>
      <c r="B143" s="156" t="s">
        <v>152</v>
      </c>
      <c r="C143" s="156" t="s">
        <v>418</v>
      </c>
      <c r="D143" s="159" t="s">
        <v>419</v>
      </c>
      <c r="E143" s="158">
        <v>428</v>
      </c>
    </row>
    <row r="144" customHeight="1" spans="1:5">
      <c r="A144" s="156"/>
      <c r="B144" s="156" t="s">
        <v>420</v>
      </c>
      <c r="C144" s="156"/>
      <c r="D144" s="159" t="s">
        <v>421</v>
      </c>
      <c r="E144" s="158">
        <f>SUM(E145:E148)</f>
        <v>855.097956</v>
      </c>
    </row>
    <row r="145" customHeight="1" spans="1:5">
      <c r="A145" s="156" t="s">
        <v>152</v>
      </c>
      <c r="B145" s="156" t="s">
        <v>152</v>
      </c>
      <c r="C145" s="156" t="s">
        <v>422</v>
      </c>
      <c r="D145" s="159" t="s">
        <v>423</v>
      </c>
      <c r="E145" s="158">
        <v>200.897956</v>
      </c>
    </row>
    <row r="146" customHeight="1" spans="1:5">
      <c r="A146" s="156" t="s">
        <v>152</v>
      </c>
      <c r="B146" s="156" t="s">
        <v>152</v>
      </c>
      <c r="C146" s="156" t="s">
        <v>424</v>
      </c>
      <c r="D146" s="159" t="s">
        <v>425</v>
      </c>
      <c r="E146" s="158">
        <v>4.2</v>
      </c>
    </row>
    <row r="147" customHeight="1" spans="1:5">
      <c r="A147" s="156" t="s">
        <v>152</v>
      </c>
      <c r="B147" s="156" t="s">
        <v>152</v>
      </c>
      <c r="C147" s="156" t="s">
        <v>426</v>
      </c>
      <c r="D147" s="159" t="s">
        <v>427</v>
      </c>
      <c r="E147" s="158">
        <v>635</v>
      </c>
    </row>
    <row r="148" customHeight="1" spans="1:5">
      <c r="A148" s="156"/>
      <c r="B148" s="156"/>
      <c r="C148" s="156" t="s">
        <v>428</v>
      </c>
      <c r="D148" s="159" t="s">
        <v>429</v>
      </c>
      <c r="E148" s="158">
        <v>15</v>
      </c>
    </row>
    <row r="149" customHeight="1" spans="1:5">
      <c r="A149" s="156"/>
      <c r="B149" s="156" t="s">
        <v>430</v>
      </c>
      <c r="C149" s="156"/>
      <c r="D149" s="159" t="s">
        <v>431</v>
      </c>
      <c r="E149" s="158">
        <f>SUM(E150:E151)</f>
        <v>4899</v>
      </c>
    </row>
    <row r="150" customHeight="1" spans="1:5">
      <c r="A150" s="156" t="s">
        <v>152</v>
      </c>
      <c r="B150" s="156" t="s">
        <v>152</v>
      </c>
      <c r="C150" s="156" t="s">
        <v>432</v>
      </c>
      <c r="D150" s="159" t="s">
        <v>433</v>
      </c>
      <c r="E150" s="158">
        <v>4670</v>
      </c>
    </row>
    <row r="151" customHeight="1" spans="1:5">
      <c r="A151" s="156"/>
      <c r="B151" s="156"/>
      <c r="C151" s="156" t="s">
        <v>434</v>
      </c>
      <c r="D151" s="159" t="s">
        <v>435</v>
      </c>
      <c r="E151" s="158">
        <v>229</v>
      </c>
    </row>
    <row r="152" customHeight="1" spans="1:5">
      <c r="A152" s="156"/>
      <c r="B152" s="156" t="s">
        <v>436</v>
      </c>
      <c r="C152" s="156"/>
      <c r="D152" s="159" t="s">
        <v>437</v>
      </c>
      <c r="E152" s="158">
        <f>SUM(E153:E154)</f>
        <v>1300</v>
      </c>
    </row>
    <row r="153" customHeight="1" spans="1:5">
      <c r="A153" s="156" t="s">
        <v>152</v>
      </c>
      <c r="B153" s="156" t="s">
        <v>152</v>
      </c>
      <c r="C153" s="156" t="s">
        <v>438</v>
      </c>
      <c r="D153" s="159" t="s">
        <v>439</v>
      </c>
      <c r="E153" s="158">
        <v>50</v>
      </c>
    </row>
    <row r="154" customHeight="1" spans="1:5">
      <c r="A154" s="156" t="s">
        <v>152</v>
      </c>
      <c r="B154" s="156" t="s">
        <v>152</v>
      </c>
      <c r="C154" s="156" t="s">
        <v>440</v>
      </c>
      <c r="D154" s="159" t="s">
        <v>441</v>
      </c>
      <c r="E154" s="158">
        <v>1250</v>
      </c>
    </row>
    <row r="155" customHeight="1" spans="1:5">
      <c r="A155" s="156"/>
      <c r="B155" s="156" t="s">
        <v>442</v>
      </c>
      <c r="C155" s="156"/>
      <c r="D155" s="159" t="s">
        <v>443</v>
      </c>
      <c r="E155" s="158">
        <f>SUM(E156:E159)</f>
        <v>618</v>
      </c>
    </row>
    <row r="156" customHeight="1" spans="1:5">
      <c r="A156" s="156" t="s">
        <v>152</v>
      </c>
      <c r="B156" s="156" t="s">
        <v>152</v>
      </c>
      <c r="C156" s="156" t="s">
        <v>444</v>
      </c>
      <c r="D156" s="159" t="s">
        <v>445</v>
      </c>
      <c r="E156" s="158">
        <v>200</v>
      </c>
    </row>
    <row r="157" customHeight="1" spans="1:5">
      <c r="A157" s="156" t="s">
        <v>152</v>
      </c>
      <c r="B157" s="156" t="s">
        <v>152</v>
      </c>
      <c r="C157" s="156" t="s">
        <v>446</v>
      </c>
      <c r="D157" s="159" t="s">
        <v>447</v>
      </c>
      <c r="E157" s="158">
        <v>54</v>
      </c>
    </row>
    <row r="158" customHeight="1" spans="1:5">
      <c r="A158" s="156" t="s">
        <v>152</v>
      </c>
      <c r="B158" s="156" t="s">
        <v>152</v>
      </c>
      <c r="C158" s="156" t="s">
        <v>448</v>
      </c>
      <c r="D158" s="159" t="s">
        <v>449</v>
      </c>
      <c r="E158" s="158">
        <v>134</v>
      </c>
    </row>
    <row r="159" customHeight="1" spans="1:5">
      <c r="A159" s="156"/>
      <c r="B159" s="156"/>
      <c r="C159" s="156" t="s">
        <v>450</v>
      </c>
      <c r="D159" s="159" t="s">
        <v>451</v>
      </c>
      <c r="E159" s="158">
        <v>230</v>
      </c>
    </row>
    <row r="160" customHeight="1" spans="1:5">
      <c r="A160" s="156"/>
      <c r="B160" s="156" t="s">
        <v>452</v>
      </c>
      <c r="C160" s="156"/>
      <c r="D160" s="159" t="s">
        <v>453</v>
      </c>
      <c r="E160" s="158">
        <f>SUM(E161)</f>
        <v>36.7</v>
      </c>
    </row>
    <row r="161" customHeight="1" spans="1:5">
      <c r="A161" s="156" t="s">
        <v>152</v>
      </c>
      <c r="B161" s="156" t="s">
        <v>152</v>
      </c>
      <c r="C161" s="156" t="s">
        <v>454</v>
      </c>
      <c r="D161" s="159" t="s">
        <v>455</v>
      </c>
      <c r="E161" s="158">
        <v>36.7</v>
      </c>
    </row>
    <row r="162" customHeight="1" spans="1:5">
      <c r="A162" s="156"/>
      <c r="B162" s="156" t="s">
        <v>456</v>
      </c>
      <c r="C162" s="156"/>
      <c r="D162" s="159" t="s">
        <v>457</v>
      </c>
      <c r="E162" s="158">
        <f>SUM(E163:E165)</f>
        <v>142</v>
      </c>
    </row>
    <row r="163" customHeight="1" spans="1:5">
      <c r="A163" s="156" t="s">
        <v>152</v>
      </c>
      <c r="B163" s="156" t="s">
        <v>152</v>
      </c>
      <c r="C163" s="156" t="s">
        <v>458</v>
      </c>
      <c r="D163" s="159" t="s">
        <v>459</v>
      </c>
      <c r="E163" s="158">
        <v>98</v>
      </c>
    </row>
    <row r="164" customHeight="1" spans="1:5">
      <c r="A164" s="156" t="s">
        <v>152</v>
      </c>
      <c r="B164" s="156" t="s">
        <v>152</v>
      </c>
      <c r="C164" s="156" t="s">
        <v>460</v>
      </c>
      <c r="D164" s="159" t="s">
        <v>461</v>
      </c>
      <c r="E164" s="158">
        <v>14</v>
      </c>
    </row>
    <row r="165" customHeight="1" spans="1:5">
      <c r="A165" s="156"/>
      <c r="B165" s="156"/>
      <c r="C165" s="156" t="s">
        <v>462</v>
      </c>
      <c r="D165" s="159" t="s">
        <v>463</v>
      </c>
      <c r="E165" s="158">
        <v>30</v>
      </c>
    </row>
    <row r="166" customHeight="1" spans="1:5">
      <c r="A166" s="156"/>
      <c r="B166" s="156" t="s">
        <v>464</v>
      </c>
      <c r="C166" s="156"/>
      <c r="D166" s="159" t="s">
        <v>465</v>
      </c>
      <c r="E166" s="158">
        <f>SUM(E167:E170)</f>
        <v>529.553469</v>
      </c>
    </row>
    <row r="167" customHeight="1" spans="1:5">
      <c r="A167" s="156" t="s">
        <v>152</v>
      </c>
      <c r="B167" s="156" t="s">
        <v>152</v>
      </c>
      <c r="C167" s="156" t="s">
        <v>466</v>
      </c>
      <c r="D167" s="159" t="s">
        <v>467</v>
      </c>
      <c r="E167" s="158">
        <v>56.653469</v>
      </c>
    </row>
    <row r="168" customHeight="1" spans="1:5">
      <c r="A168" s="156" t="s">
        <v>152</v>
      </c>
      <c r="B168" s="156" t="s">
        <v>152</v>
      </c>
      <c r="C168" s="156" t="s">
        <v>468</v>
      </c>
      <c r="D168" s="159" t="s">
        <v>469</v>
      </c>
      <c r="E168" s="158">
        <v>50</v>
      </c>
    </row>
    <row r="169" customHeight="1" spans="1:5">
      <c r="A169" s="156" t="s">
        <v>152</v>
      </c>
      <c r="B169" s="156" t="s">
        <v>152</v>
      </c>
      <c r="C169" s="156" t="s">
        <v>470</v>
      </c>
      <c r="D169" s="159" t="s">
        <v>471</v>
      </c>
      <c r="E169" s="158">
        <v>320</v>
      </c>
    </row>
    <row r="170" customHeight="1" spans="1:5">
      <c r="A170" s="156" t="s">
        <v>152</v>
      </c>
      <c r="B170" s="156" t="s">
        <v>152</v>
      </c>
      <c r="C170" s="156" t="s">
        <v>472</v>
      </c>
      <c r="D170" s="159" t="s">
        <v>473</v>
      </c>
      <c r="E170" s="158">
        <v>102.9</v>
      </c>
    </row>
    <row r="171" customHeight="1" spans="1:5">
      <c r="A171" s="156"/>
      <c r="B171" s="156" t="s">
        <v>474</v>
      </c>
      <c r="C171" s="156"/>
      <c r="D171" s="159" t="s">
        <v>475</v>
      </c>
      <c r="E171" s="158">
        <f>E172</f>
        <v>200</v>
      </c>
    </row>
    <row r="172" customHeight="1" spans="1:5">
      <c r="A172" s="156"/>
      <c r="B172" s="156"/>
      <c r="C172" s="156" t="s">
        <v>476</v>
      </c>
      <c r="D172" s="159" t="s">
        <v>477</v>
      </c>
      <c r="E172" s="158">
        <v>200</v>
      </c>
    </row>
    <row r="173" customHeight="1" spans="1:5">
      <c r="A173" s="156"/>
      <c r="B173" s="156" t="s">
        <v>478</v>
      </c>
      <c r="C173" s="156"/>
      <c r="D173" s="159" t="s">
        <v>479</v>
      </c>
      <c r="E173" s="158">
        <f>SUM(E174)</f>
        <v>28.333722</v>
      </c>
    </row>
    <row r="174" customHeight="1" spans="1:5">
      <c r="A174" s="156" t="s">
        <v>152</v>
      </c>
      <c r="B174" s="156" t="s">
        <v>152</v>
      </c>
      <c r="C174" s="156" t="s">
        <v>480</v>
      </c>
      <c r="D174" s="159" t="s">
        <v>481</v>
      </c>
      <c r="E174" s="158">
        <v>28.333722</v>
      </c>
    </row>
    <row r="175" customHeight="1" spans="1:5">
      <c r="A175" s="156"/>
      <c r="B175" s="156" t="s">
        <v>482</v>
      </c>
      <c r="C175" s="156"/>
      <c r="D175" s="159" t="s">
        <v>483</v>
      </c>
      <c r="E175" s="158">
        <f>SUM(E176:E177)</f>
        <v>1549</v>
      </c>
    </row>
    <row r="176" customHeight="1" spans="1:5">
      <c r="A176" s="156" t="s">
        <v>152</v>
      </c>
      <c r="B176" s="156" t="s">
        <v>152</v>
      </c>
      <c r="C176" s="156" t="s">
        <v>484</v>
      </c>
      <c r="D176" s="159" t="s">
        <v>485</v>
      </c>
      <c r="E176" s="158">
        <v>650</v>
      </c>
    </row>
    <row r="177" customHeight="1" spans="1:5">
      <c r="A177" s="156" t="s">
        <v>152</v>
      </c>
      <c r="B177" s="156" t="s">
        <v>152</v>
      </c>
      <c r="C177" s="156" t="s">
        <v>486</v>
      </c>
      <c r="D177" s="159" t="s">
        <v>487</v>
      </c>
      <c r="E177" s="158">
        <v>899</v>
      </c>
    </row>
    <row r="178" customHeight="1" spans="1:5">
      <c r="A178" s="156"/>
      <c r="B178" s="156" t="s">
        <v>488</v>
      </c>
      <c r="C178" s="156"/>
      <c r="D178" s="159" t="s">
        <v>489</v>
      </c>
      <c r="E178" s="158">
        <f>SUM(E179)</f>
        <v>85</v>
      </c>
    </row>
    <row r="179" customHeight="1" spans="1:5">
      <c r="A179" s="156" t="s">
        <v>152</v>
      </c>
      <c r="B179" s="156" t="s">
        <v>152</v>
      </c>
      <c r="C179" s="156" t="s">
        <v>490</v>
      </c>
      <c r="D179" s="159" t="s">
        <v>491</v>
      </c>
      <c r="E179" s="158">
        <v>85</v>
      </c>
    </row>
    <row r="180" customHeight="1" spans="1:5">
      <c r="A180" s="156"/>
      <c r="B180" s="156" t="s">
        <v>492</v>
      </c>
      <c r="C180" s="156"/>
      <c r="D180" s="159" t="s">
        <v>493</v>
      </c>
      <c r="E180" s="158">
        <f>SUM(E181:E182)</f>
        <v>1595</v>
      </c>
    </row>
    <row r="181" customHeight="1" spans="1:5">
      <c r="A181" s="156" t="s">
        <v>152</v>
      </c>
      <c r="B181" s="156" t="s">
        <v>152</v>
      </c>
      <c r="C181" s="156" t="s">
        <v>494</v>
      </c>
      <c r="D181" s="159" t="s">
        <v>495</v>
      </c>
      <c r="E181" s="158">
        <v>21</v>
      </c>
    </row>
    <row r="182" customHeight="1" spans="1:5">
      <c r="A182" s="156" t="s">
        <v>152</v>
      </c>
      <c r="B182" s="156" t="s">
        <v>152</v>
      </c>
      <c r="C182" s="156" t="s">
        <v>496</v>
      </c>
      <c r="D182" s="159" t="s">
        <v>497</v>
      </c>
      <c r="E182" s="158">
        <v>1574</v>
      </c>
    </row>
    <row r="183" customHeight="1" spans="1:5">
      <c r="A183" s="156"/>
      <c r="B183" s="156" t="s">
        <v>498</v>
      </c>
      <c r="C183" s="156"/>
      <c r="D183" s="159" t="s">
        <v>499</v>
      </c>
      <c r="E183" s="158">
        <f>SUM(E184)</f>
        <v>1766</v>
      </c>
    </row>
    <row r="184" customHeight="1" spans="1:5">
      <c r="A184" s="156" t="s">
        <v>152</v>
      </c>
      <c r="B184" s="156" t="s">
        <v>152</v>
      </c>
      <c r="C184" s="156" t="s">
        <v>500</v>
      </c>
      <c r="D184" s="159" t="s">
        <v>501</v>
      </c>
      <c r="E184" s="158">
        <v>1766</v>
      </c>
    </row>
    <row r="185" customHeight="1" spans="1:5">
      <c r="A185" s="156"/>
      <c r="B185" s="156" t="s">
        <v>502</v>
      </c>
      <c r="C185" s="156"/>
      <c r="D185" s="159" t="s">
        <v>503</v>
      </c>
      <c r="E185" s="158">
        <f>SUM(E186)</f>
        <v>24</v>
      </c>
    </row>
    <row r="186" customHeight="1" spans="1:5">
      <c r="A186" s="156" t="s">
        <v>152</v>
      </c>
      <c r="B186" s="156" t="s">
        <v>152</v>
      </c>
      <c r="C186" s="156" t="s">
        <v>504</v>
      </c>
      <c r="D186" s="159" t="s">
        <v>505</v>
      </c>
      <c r="E186" s="158">
        <v>24</v>
      </c>
    </row>
    <row r="187" customHeight="1" spans="1:5">
      <c r="A187" s="156"/>
      <c r="B187" s="156" t="s">
        <v>506</v>
      </c>
      <c r="C187" s="156"/>
      <c r="D187" s="159" t="s">
        <v>507</v>
      </c>
      <c r="E187" s="158">
        <f>E188</f>
        <v>1780</v>
      </c>
    </row>
    <row r="188" customHeight="1" spans="1:5">
      <c r="A188" s="156"/>
      <c r="B188" s="156"/>
      <c r="C188" s="156" t="s">
        <v>508</v>
      </c>
      <c r="D188" s="159" t="s">
        <v>509</v>
      </c>
      <c r="E188" s="158">
        <v>1780</v>
      </c>
    </row>
    <row r="189" customHeight="1" spans="1:5">
      <c r="A189" s="156" t="s">
        <v>510</v>
      </c>
      <c r="B189" s="156"/>
      <c r="C189" s="156"/>
      <c r="D189" s="159" t="s">
        <v>511</v>
      </c>
      <c r="E189" s="158">
        <f>E190+E193+E196+E199+E206+E209+E213+E215+E219+E222</f>
        <v>10664.177857</v>
      </c>
    </row>
    <row r="190" customHeight="1" spans="1:5">
      <c r="A190" s="156"/>
      <c r="B190" s="156" t="s">
        <v>512</v>
      </c>
      <c r="C190" s="156"/>
      <c r="D190" s="159" t="s">
        <v>513</v>
      </c>
      <c r="E190" s="158">
        <f>SUM(E191:E192)</f>
        <v>266.189394</v>
      </c>
    </row>
    <row r="191" customHeight="1" spans="1:5">
      <c r="A191" s="156" t="s">
        <v>152</v>
      </c>
      <c r="B191" s="156" t="s">
        <v>152</v>
      </c>
      <c r="C191" s="156" t="s">
        <v>514</v>
      </c>
      <c r="D191" s="159" t="s">
        <v>515</v>
      </c>
      <c r="E191" s="158">
        <v>182.699668</v>
      </c>
    </row>
    <row r="192" customHeight="1" spans="1:5">
      <c r="A192" s="156" t="s">
        <v>152</v>
      </c>
      <c r="B192" s="156" t="s">
        <v>152</v>
      </c>
      <c r="C192" s="156" t="s">
        <v>516</v>
      </c>
      <c r="D192" s="159" t="s">
        <v>517</v>
      </c>
      <c r="E192" s="158">
        <v>83.489726</v>
      </c>
    </row>
    <row r="193" customHeight="1" spans="1:5">
      <c r="A193" s="156"/>
      <c r="B193" s="156" t="s">
        <v>518</v>
      </c>
      <c r="C193" s="156"/>
      <c r="D193" s="159" t="s">
        <v>519</v>
      </c>
      <c r="E193" s="158">
        <f>SUM(E194:E195)</f>
        <v>1897.207361</v>
      </c>
    </row>
    <row r="194" customHeight="1" spans="1:5">
      <c r="A194" s="156" t="s">
        <v>152</v>
      </c>
      <c r="B194" s="156" t="s">
        <v>152</v>
      </c>
      <c r="C194" s="156" t="s">
        <v>520</v>
      </c>
      <c r="D194" s="159" t="s">
        <v>521</v>
      </c>
      <c r="E194" s="158">
        <v>1781.730161</v>
      </c>
    </row>
    <row r="195" customHeight="1" spans="1:5">
      <c r="A195" s="156" t="s">
        <v>152</v>
      </c>
      <c r="B195" s="156" t="s">
        <v>152</v>
      </c>
      <c r="C195" s="156" t="s">
        <v>522</v>
      </c>
      <c r="D195" s="159" t="s">
        <v>523</v>
      </c>
      <c r="E195" s="158">
        <v>115.4772</v>
      </c>
    </row>
    <row r="196" customHeight="1" spans="1:5">
      <c r="A196" s="156"/>
      <c r="B196" s="156" t="s">
        <v>524</v>
      </c>
      <c r="C196" s="156"/>
      <c r="D196" s="159" t="s">
        <v>525</v>
      </c>
      <c r="E196" s="158">
        <f>SUM(E197:E198)</f>
        <v>1210.64468</v>
      </c>
    </row>
    <row r="197" customHeight="1" spans="1:5">
      <c r="A197" s="156" t="s">
        <v>152</v>
      </c>
      <c r="B197" s="156" t="s">
        <v>152</v>
      </c>
      <c r="C197" s="156" t="s">
        <v>526</v>
      </c>
      <c r="D197" s="159" t="s">
        <v>527</v>
      </c>
      <c r="E197" s="158">
        <v>885.37208</v>
      </c>
    </row>
    <row r="198" customHeight="1" spans="1:5">
      <c r="A198" s="156" t="s">
        <v>152</v>
      </c>
      <c r="B198" s="156" t="s">
        <v>152</v>
      </c>
      <c r="C198" s="156" t="s">
        <v>528</v>
      </c>
      <c r="D198" s="159" t="s">
        <v>529</v>
      </c>
      <c r="E198" s="158">
        <v>325.2726</v>
      </c>
    </row>
    <row r="199" customHeight="1" spans="1:5">
      <c r="A199" s="156"/>
      <c r="B199" s="156" t="s">
        <v>530</v>
      </c>
      <c r="C199" s="156"/>
      <c r="D199" s="159" t="s">
        <v>531</v>
      </c>
      <c r="E199" s="158">
        <f>SUM(E200:E205)</f>
        <v>1249.162357</v>
      </c>
    </row>
    <row r="200" customHeight="1" spans="1:5">
      <c r="A200" s="156" t="s">
        <v>152</v>
      </c>
      <c r="B200" s="156" t="s">
        <v>152</v>
      </c>
      <c r="C200" s="156" t="s">
        <v>532</v>
      </c>
      <c r="D200" s="159" t="s">
        <v>533</v>
      </c>
      <c r="E200" s="158">
        <v>141.265163</v>
      </c>
    </row>
    <row r="201" customHeight="1" spans="1:5">
      <c r="A201" s="156" t="s">
        <v>152</v>
      </c>
      <c r="B201" s="156" t="s">
        <v>152</v>
      </c>
      <c r="C201" s="156" t="s">
        <v>534</v>
      </c>
      <c r="D201" s="159" t="s">
        <v>535</v>
      </c>
      <c r="E201" s="158">
        <v>42.749756</v>
      </c>
    </row>
    <row r="202" customHeight="1" spans="1:5">
      <c r="A202" s="156" t="s">
        <v>152</v>
      </c>
      <c r="B202" s="156" t="s">
        <v>152</v>
      </c>
      <c r="C202" s="156" t="s">
        <v>536</v>
      </c>
      <c r="D202" s="159" t="s">
        <v>537</v>
      </c>
      <c r="E202" s="158">
        <v>41.147438</v>
      </c>
    </row>
    <row r="203" customHeight="1" spans="1:5">
      <c r="A203" s="156" t="s">
        <v>152</v>
      </c>
      <c r="B203" s="156" t="s">
        <v>152</v>
      </c>
      <c r="C203" s="156" t="s">
        <v>538</v>
      </c>
      <c r="D203" s="159" t="s">
        <v>539</v>
      </c>
      <c r="E203" s="158">
        <v>734</v>
      </c>
    </row>
    <row r="204" customHeight="1" spans="1:5">
      <c r="A204" s="156"/>
      <c r="B204" s="156"/>
      <c r="C204" s="156" t="s">
        <v>540</v>
      </c>
      <c r="D204" s="159" t="s">
        <v>541</v>
      </c>
      <c r="E204" s="158">
        <v>60</v>
      </c>
    </row>
    <row r="205" customHeight="1" spans="1:5">
      <c r="A205" s="156" t="s">
        <v>152</v>
      </c>
      <c r="B205" s="156" t="s">
        <v>152</v>
      </c>
      <c r="C205" s="156" t="s">
        <v>542</v>
      </c>
      <c r="D205" s="159" t="s">
        <v>543</v>
      </c>
      <c r="E205" s="158">
        <v>230</v>
      </c>
    </row>
    <row r="206" customHeight="1" spans="1:5">
      <c r="A206" s="156"/>
      <c r="B206" s="156" t="s">
        <v>544</v>
      </c>
      <c r="C206" s="156"/>
      <c r="D206" s="159" t="s">
        <v>545</v>
      </c>
      <c r="E206" s="158">
        <f>SUM(E207:E208)</f>
        <v>875</v>
      </c>
    </row>
    <row r="207" customHeight="1" spans="1:5">
      <c r="A207" s="156" t="s">
        <v>152</v>
      </c>
      <c r="B207" s="156" t="s">
        <v>152</v>
      </c>
      <c r="C207" s="156" t="s">
        <v>546</v>
      </c>
      <c r="D207" s="159" t="s">
        <v>547</v>
      </c>
      <c r="E207" s="158">
        <v>556</v>
      </c>
    </row>
    <row r="208" customHeight="1" spans="1:5">
      <c r="A208" s="156" t="s">
        <v>152</v>
      </c>
      <c r="B208" s="156" t="s">
        <v>152</v>
      </c>
      <c r="C208" s="156" t="s">
        <v>548</v>
      </c>
      <c r="D208" s="159" t="s">
        <v>549</v>
      </c>
      <c r="E208" s="158">
        <v>319</v>
      </c>
    </row>
    <row r="209" customHeight="1" spans="1:5">
      <c r="A209" s="156"/>
      <c r="B209" s="156" t="s">
        <v>550</v>
      </c>
      <c r="C209" s="156"/>
      <c r="D209" s="159" t="s">
        <v>551</v>
      </c>
      <c r="E209" s="158">
        <f>SUM(E210:E212)</f>
        <v>258.971781</v>
      </c>
    </row>
    <row r="210" customHeight="1" spans="1:5">
      <c r="A210" s="156" t="s">
        <v>152</v>
      </c>
      <c r="B210" s="156" t="s">
        <v>152</v>
      </c>
      <c r="C210" s="156" t="s">
        <v>552</v>
      </c>
      <c r="D210" s="159" t="s">
        <v>553</v>
      </c>
      <c r="E210" s="158">
        <v>100.654816</v>
      </c>
    </row>
    <row r="211" customHeight="1" spans="1:5">
      <c r="A211" s="156" t="s">
        <v>152</v>
      </c>
      <c r="B211" s="156" t="s">
        <v>152</v>
      </c>
      <c r="C211" s="156" t="s">
        <v>554</v>
      </c>
      <c r="D211" s="159" t="s">
        <v>555</v>
      </c>
      <c r="E211" s="158">
        <v>26</v>
      </c>
    </row>
    <row r="212" customHeight="1" spans="1:5">
      <c r="A212" s="156" t="s">
        <v>152</v>
      </c>
      <c r="B212" s="156" t="s">
        <v>152</v>
      </c>
      <c r="C212" s="156" t="s">
        <v>220</v>
      </c>
      <c r="D212" s="159" t="s">
        <v>556</v>
      </c>
      <c r="E212" s="158">
        <v>132.316965</v>
      </c>
    </row>
    <row r="213" customHeight="1" spans="1:5">
      <c r="A213" s="156"/>
      <c r="B213" s="156" t="s">
        <v>557</v>
      </c>
      <c r="C213" s="156"/>
      <c r="D213" s="159" t="s">
        <v>558</v>
      </c>
      <c r="E213" s="158">
        <f>SUM(E214)</f>
        <v>142</v>
      </c>
    </row>
    <row r="214" customHeight="1" spans="1:5">
      <c r="A214" s="156" t="s">
        <v>152</v>
      </c>
      <c r="B214" s="156" t="s">
        <v>152</v>
      </c>
      <c r="C214" s="156" t="s">
        <v>559</v>
      </c>
      <c r="D214" s="159" t="s">
        <v>560</v>
      </c>
      <c r="E214" s="158">
        <v>142</v>
      </c>
    </row>
    <row r="215" customHeight="1" spans="1:5">
      <c r="A215" s="156"/>
      <c r="B215" s="156" t="s">
        <v>561</v>
      </c>
      <c r="C215" s="156"/>
      <c r="D215" s="159" t="s">
        <v>562</v>
      </c>
      <c r="E215" s="158">
        <f>SUM(E216:E218)</f>
        <v>4350.002284</v>
      </c>
    </row>
    <row r="216" customHeight="1" spans="1:5">
      <c r="A216" s="156" t="s">
        <v>152</v>
      </c>
      <c r="B216" s="156" t="s">
        <v>152</v>
      </c>
      <c r="C216" s="156" t="s">
        <v>563</v>
      </c>
      <c r="D216" s="159" t="s">
        <v>564</v>
      </c>
      <c r="E216" s="158">
        <v>1300.002284</v>
      </c>
    </row>
    <row r="217" customHeight="1" spans="1:5">
      <c r="A217" s="156" t="s">
        <v>152</v>
      </c>
      <c r="B217" s="156" t="s">
        <v>152</v>
      </c>
      <c r="C217" s="156" t="s">
        <v>565</v>
      </c>
      <c r="D217" s="159" t="s">
        <v>566</v>
      </c>
      <c r="E217" s="158">
        <v>2815</v>
      </c>
    </row>
    <row r="218" customHeight="1" spans="1:5">
      <c r="A218" s="156" t="s">
        <v>152</v>
      </c>
      <c r="B218" s="156" t="s">
        <v>152</v>
      </c>
      <c r="C218" s="156" t="s">
        <v>567</v>
      </c>
      <c r="D218" s="159" t="s">
        <v>568</v>
      </c>
      <c r="E218" s="158">
        <v>235</v>
      </c>
    </row>
    <row r="219" customHeight="1" spans="1:5">
      <c r="A219" s="156"/>
      <c r="B219" s="156" t="s">
        <v>569</v>
      </c>
      <c r="C219" s="156"/>
      <c r="D219" s="159" t="s">
        <v>570</v>
      </c>
      <c r="E219" s="158">
        <f>SUM(E220:E221)</f>
        <v>400</v>
      </c>
    </row>
    <row r="220" customHeight="1" spans="1:5">
      <c r="A220" s="156"/>
      <c r="B220" s="156"/>
      <c r="C220" s="156" t="s">
        <v>571</v>
      </c>
      <c r="D220" s="159" t="s">
        <v>572</v>
      </c>
      <c r="E220" s="158">
        <v>350</v>
      </c>
    </row>
    <row r="221" customHeight="1" spans="1:5">
      <c r="A221" s="156" t="s">
        <v>152</v>
      </c>
      <c r="B221" s="156" t="s">
        <v>152</v>
      </c>
      <c r="C221" s="156" t="s">
        <v>573</v>
      </c>
      <c r="D221" s="159" t="s">
        <v>574</v>
      </c>
      <c r="E221" s="158">
        <v>50</v>
      </c>
    </row>
    <row r="222" customHeight="1" spans="1:5">
      <c r="A222" s="161"/>
      <c r="B222" s="156" t="s">
        <v>575</v>
      </c>
      <c r="C222" s="156"/>
      <c r="D222" s="156" t="s">
        <v>576</v>
      </c>
      <c r="E222" s="158">
        <f>E223</f>
        <v>15</v>
      </c>
    </row>
    <row r="223" customHeight="1" spans="1:5">
      <c r="A223" s="161"/>
      <c r="B223" s="156"/>
      <c r="C223" s="156" t="s">
        <v>577</v>
      </c>
      <c r="D223" s="156" t="s">
        <v>578</v>
      </c>
      <c r="E223" s="158">
        <v>15</v>
      </c>
    </row>
    <row r="224" customHeight="1" spans="1:5">
      <c r="A224" s="156" t="s">
        <v>579</v>
      </c>
      <c r="B224" s="156"/>
      <c r="C224" s="156"/>
      <c r="D224" s="159" t="s">
        <v>580</v>
      </c>
      <c r="E224" s="158">
        <f>E225+E227+E229+E232+E241+E244</f>
        <v>1677.941863</v>
      </c>
    </row>
    <row r="225" customHeight="1" spans="1:5">
      <c r="A225" s="156"/>
      <c r="B225" s="156" t="s">
        <v>581</v>
      </c>
      <c r="C225" s="156"/>
      <c r="D225" s="159" t="s">
        <v>582</v>
      </c>
      <c r="E225" s="158">
        <f>SUM(E226)</f>
        <v>65.941863</v>
      </c>
    </row>
    <row r="226" customHeight="1" spans="1:5">
      <c r="A226" s="156" t="s">
        <v>152</v>
      </c>
      <c r="B226" s="156" t="s">
        <v>152</v>
      </c>
      <c r="C226" s="156" t="s">
        <v>583</v>
      </c>
      <c r="D226" s="159" t="s">
        <v>584</v>
      </c>
      <c r="E226" s="158">
        <v>65.941863</v>
      </c>
    </row>
    <row r="227" customHeight="1" spans="1:5">
      <c r="A227" s="156"/>
      <c r="B227" s="156" t="s">
        <v>585</v>
      </c>
      <c r="C227" s="156"/>
      <c r="D227" s="159" t="s">
        <v>586</v>
      </c>
      <c r="E227" s="158">
        <f>SUM(E228)</f>
        <v>50</v>
      </c>
    </row>
    <row r="228" customHeight="1" spans="1:5">
      <c r="A228" s="156" t="s">
        <v>152</v>
      </c>
      <c r="B228" s="156" t="s">
        <v>152</v>
      </c>
      <c r="C228" s="156" t="s">
        <v>587</v>
      </c>
      <c r="D228" s="159" t="s">
        <v>588</v>
      </c>
      <c r="E228" s="158">
        <v>50</v>
      </c>
    </row>
    <row r="229" customHeight="1" spans="1:5">
      <c r="A229" s="156"/>
      <c r="B229" s="156" t="s">
        <v>589</v>
      </c>
      <c r="C229" s="156"/>
      <c r="D229" s="159" t="s">
        <v>590</v>
      </c>
      <c r="E229" s="158">
        <f>SUM(E230:E231)</f>
        <v>512</v>
      </c>
    </row>
    <row r="230" customHeight="1" spans="1:5">
      <c r="A230" s="156" t="s">
        <v>152</v>
      </c>
      <c r="B230" s="156" t="s">
        <v>152</v>
      </c>
      <c r="C230" s="156" t="s">
        <v>591</v>
      </c>
      <c r="D230" s="159" t="s">
        <v>592</v>
      </c>
      <c r="E230" s="158">
        <v>212</v>
      </c>
    </row>
    <row r="231" customHeight="1" spans="1:5">
      <c r="A231" s="156" t="s">
        <v>152</v>
      </c>
      <c r="B231" s="156" t="s">
        <v>152</v>
      </c>
      <c r="C231" s="156" t="s">
        <v>593</v>
      </c>
      <c r="D231" s="159" t="s">
        <v>594</v>
      </c>
      <c r="E231" s="158">
        <v>300</v>
      </c>
    </row>
    <row r="232" customHeight="1" spans="1:5">
      <c r="A232" s="156"/>
      <c r="B232" s="156" t="s">
        <v>595</v>
      </c>
      <c r="C232" s="156"/>
      <c r="D232" s="159" t="s">
        <v>596</v>
      </c>
      <c r="E232" s="158">
        <f>SUM(E233)</f>
        <v>690</v>
      </c>
    </row>
    <row r="233" customHeight="1" spans="1:5">
      <c r="A233" s="156" t="s">
        <v>152</v>
      </c>
      <c r="B233" s="156" t="s">
        <v>152</v>
      </c>
      <c r="C233" s="156" t="s">
        <v>597</v>
      </c>
      <c r="D233" s="159" t="s">
        <v>598</v>
      </c>
      <c r="E233" s="158">
        <v>690</v>
      </c>
    </row>
    <row r="234" customHeight="1" spans="1:5">
      <c r="A234" s="156"/>
      <c r="B234" s="156" t="s">
        <v>599</v>
      </c>
      <c r="C234" s="156"/>
      <c r="D234" s="159" t="s">
        <v>600</v>
      </c>
      <c r="E234" s="158">
        <f>SUM(E235:E236)</f>
        <v>266</v>
      </c>
    </row>
    <row r="235" customHeight="1" spans="1:5">
      <c r="A235" s="156"/>
      <c r="B235" s="156"/>
      <c r="C235" s="156" t="s">
        <v>601</v>
      </c>
      <c r="D235" s="159" t="s">
        <v>602</v>
      </c>
      <c r="E235" s="158">
        <v>151</v>
      </c>
    </row>
    <row r="236" customHeight="1" spans="1:5">
      <c r="A236" s="156"/>
      <c r="B236" s="156"/>
      <c r="C236" s="156" t="s">
        <v>603</v>
      </c>
      <c r="D236" s="159" t="s">
        <v>604</v>
      </c>
      <c r="E236" s="158">
        <v>115</v>
      </c>
    </row>
    <row r="237" customHeight="1" spans="1:5">
      <c r="A237" s="156"/>
      <c r="B237" s="156" t="s">
        <v>605</v>
      </c>
      <c r="C237" s="156"/>
      <c r="D237" s="162" t="s">
        <v>606</v>
      </c>
      <c r="E237" s="158">
        <f>SUM(E238:E240)</f>
        <v>1538</v>
      </c>
    </row>
    <row r="238" customHeight="1" spans="1:5">
      <c r="A238" s="156"/>
      <c r="B238" s="156"/>
      <c r="C238" s="156" t="s">
        <v>607</v>
      </c>
      <c r="D238" s="162" t="s">
        <v>608</v>
      </c>
      <c r="E238" s="158">
        <v>588</v>
      </c>
    </row>
    <row r="239" customHeight="1" spans="1:5">
      <c r="A239" s="156"/>
      <c r="B239" s="156"/>
      <c r="C239" s="156" t="s">
        <v>609</v>
      </c>
      <c r="D239" s="162" t="s">
        <v>610</v>
      </c>
      <c r="E239" s="158">
        <v>750</v>
      </c>
    </row>
    <row r="240" customHeight="1" spans="1:5">
      <c r="A240" s="156"/>
      <c r="B240" s="156"/>
      <c r="C240" s="156" t="s">
        <v>611</v>
      </c>
      <c r="D240" s="162" t="s">
        <v>612</v>
      </c>
      <c r="E240" s="158">
        <v>200</v>
      </c>
    </row>
    <row r="241" customHeight="1" spans="1:5">
      <c r="A241" s="156"/>
      <c r="B241" s="156" t="s">
        <v>613</v>
      </c>
      <c r="C241" s="156"/>
      <c r="D241" s="159" t="s">
        <v>614</v>
      </c>
      <c r="E241" s="158">
        <f>SUM(E242:E243)</f>
        <v>110</v>
      </c>
    </row>
    <row r="242" customHeight="1" spans="1:5">
      <c r="A242" s="156" t="s">
        <v>152</v>
      </c>
      <c r="B242" s="156" t="s">
        <v>152</v>
      </c>
      <c r="C242" s="156" t="s">
        <v>615</v>
      </c>
      <c r="D242" s="159" t="s">
        <v>616</v>
      </c>
      <c r="E242" s="158">
        <v>60</v>
      </c>
    </row>
    <row r="243" customHeight="1" spans="1:5">
      <c r="A243" s="156" t="s">
        <v>152</v>
      </c>
      <c r="B243" s="156" t="s">
        <v>152</v>
      </c>
      <c r="C243" s="156" t="s">
        <v>617</v>
      </c>
      <c r="D243" s="159" t="s">
        <v>618</v>
      </c>
      <c r="E243" s="158">
        <v>50</v>
      </c>
    </row>
    <row r="244" customHeight="1" spans="1:5">
      <c r="A244" s="156"/>
      <c r="B244" s="156" t="s">
        <v>619</v>
      </c>
      <c r="C244" s="156"/>
      <c r="D244" s="159" t="s">
        <v>620</v>
      </c>
      <c r="E244" s="158">
        <f>SUM(E245)</f>
        <v>250</v>
      </c>
    </row>
    <row r="245" customHeight="1" spans="1:5">
      <c r="A245" s="156" t="s">
        <v>152</v>
      </c>
      <c r="B245" s="156" t="s">
        <v>152</v>
      </c>
      <c r="C245" s="156" t="s">
        <v>621</v>
      </c>
      <c r="D245" s="159" t="s">
        <v>622</v>
      </c>
      <c r="E245" s="158">
        <v>250</v>
      </c>
    </row>
    <row r="246" customHeight="1" spans="1:5">
      <c r="A246" s="156" t="s">
        <v>623</v>
      </c>
      <c r="B246" s="156"/>
      <c r="C246" s="156"/>
      <c r="D246" s="159" t="s">
        <v>624</v>
      </c>
      <c r="E246" s="158">
        <f>E247+E250+E253</f>
        <v>2335.549599</v>
      </c>
    </row>
    <row r="247" customHeight="1" spans="1:5">
      <c r="A247" s="156"/>
      <c r="B247" s="156" t="s">
        <v>625</v>
      </c>
      <c r="C247" s="156"/>
      <c r="D247" s="159" t="s">
        <v>626</v>
      </c>
      <c r="E247" s="158">
        <f>SUM(E248:E249)</f>
        <v>265.549599</v>
      </c>
    </row>
    <row r="248" customHeight="1" spans="1:5">
      <c r="A248" s="156" t="s">
        <v>152</v>
      </c>
      <c r="B248" s="156" t="s">
        <v>152</v>
      </c>
      <c r="C248" s="156" t="s">
        <v>627</v>
      </c>
      <c r="D248" s="159" t="s">
        <v>628</v>
      </c>
      <c r="E248" s="158">
        <v>103.351501</v>
      </c>
    </row>
    <row r="249" customHeight="1" spans="1:5">
      <c r="A249" s="156" t="s">
        <v>152</v>
      </c>
      <c r="B249" s="156" t="s">
        <v>152</v>
      </c>
      <c r="C249" s="156" t="s">
        <v>629</v>
      </c>
      <c r="D249" s="159" t="s">
        <v>630</v>
      </c>
      <c r="E249" s="158">
        <v>162.198098</v>
      </c>
    </row>
    <row r="250" customHeight="1" spans="1:5">
      <c r="A250" s="156"/>
      <c r="B250" s="156" t="s">
        <v>631</v>
      </c>
      <c r="C250" s="156"/>
      <c r="D250" s="159" t="s">
        <v>632</v>
      </c>
      <c r="E250" s="158">
        <f>SUM(E251:E252)</f>
        <v>1580</v>
      </c>
    </row>
    <row r="251" customHeight="1" spans="1:5">
      <c r="A251" s="156" t="s">
        <v>152</v>
      </c>
      <c r="B251" s="156" t="s">
        <v>152</v>
      </c>
      <c r="C251" s="156" t="s">
        <v>633</v>
      </c>
      <c r="D251" s="159" t="s">
        <v>634</v>
      </c>
      <c r="E251" s="158">
        <v>1500</v>
      </c>
    </row>
    <row r="252" customHeight="1" spans="1:5">
      <c r="A252" s="156" t="s">
        <v>152</v>
      </c>
      <c r="B252" s="156" t="s">
        <v>152</v>
      </c>
      <c r="C252" s="156" t="s">
        <v>635</v>
      </c>
      <c r="D252" s="159" t="s">
        <v>636</v>
      </c>
      <c r="E252" s="158">
        <v>80</v>
      </c>
    </row>
    <row r="253" customHeight="1" spans="1:5">
      <c r="A253" s="156"/>
      <c r="B253" s="156" t="s">
        <v>637</v>
      </c>
      <c r="C253" s="156"/>
      <c r="D253" s="159" t="s">
        <v>638</v>
      </c>
      <c r="E253" s="158">
        <f>SUM(E254)</f>
        <v>490</v>
      </c>
    </row>
    <row r="254" customHeight="1" spans="1:5">
      <c r="A254" s="156" t="s">
        <v>152</v>
      </c>
      <c r="B254" s="156" t="s">
        <v>152</v>
      </c>
      <c r="C254" s="156" t="s">
        <v>639</v>
      </c>
      <c r="D254" s="159" t="s">
        <v>640</v>
      </c>
      <c r="E254" s="158">
        <v>490</v>
      </c>
    </row>
    <row r="255" customHeight="1" spans="1:5">
      <c r="A255" s="156" t="s">
        <v>641</v>
      </c>
      <c r="B255" s="156"/>
      <c r="C255" s="156"/>
      <c r="D255" s="159" t="s">
        <v>642</v>
      </c>
      <c r="E255" s="158">
        <f>E256+E265+E275+E285+E294+E292+E297</f>
        <v>21480.802715</v>
      </c>
    </row>
    <row r="256" customHeight="1" spans="1:5">
      <c r="A256" s="156"/>
      <c r="B256" s="156" t="s">
        <v>643</v>
      </c>
      <c r="C256" s="156"/>
      <c r="D256" s="159" t="s">
        <v>644</v>
      </c>
      <c r="E256" s="158">
        <f>SUM(E257:E264)</f>
        <v>2809.214328</v>
      </c>
    </row>
    <row r="257" customHeight="1" spans="1:5">
      <c r="A257" s="156" t="s">
        <v>152</v>
      </c>
      <c r="B257" s="156" t="s">
        <v>152</v>
      </c>
      <c r="C257" s="156" t="s">
        <v>645</v>
      </c>
      <c r="D257" s="159" t="s">
        <v>646</v>
      </c>
      <c r="E257" s="158">
        <v>93.0523</v>
      </c>
    </row>
    <row r="258" customHeight="1" spans="1:5">
      <c r="A258" s="156" t="s">
        <v>152</v>
      </c>
      <c r="B258" s="156" t="s">
        <v>152</v>
      </c>
      <c r="C258" s="156" t="s">
        <v>647</v>
      </c>
      <c r="D258" s="159" t="s">
        <v>648</v>
      </c>
      <c r="E258" s="158">
        <v>932.791628</v>
      </c>
    </row>
    <row r="259" customHeight="1" spans="1:5">
      <c r="A259" s="156"/>
      <c r="B259" s="156"/>
      <c r="C259" s="156" t="s">
        <v>649</v>
      </c>
      <c r="D259" s="159" t="s">
        <v>650</v>
      </c>
      <c r="E259" s="158">
        <v>135</v>
      </c>
    </row>
    <row r="260" customHeight="1" spans="1:5">
      <c r="A260" s="156" t="s">
        <v>152</v>
      </c>
      <c r="B260" s="156" t="s">
        <v>152</v>
      </c>
      <c r="C260" s="156" t="s">
        <v>651</v>
      </c>
      <c r="D260" s="159" t="s">
        <v>652</v>
      </c>
      <c r="E260" s="158">
        <v>22</v>
      </c>
    </row>
    <row r="261" customHeight="1" spans="1:5">
      <c r="A261" s="156"/>
      <c r="B261" s="156"/>
      <c r="C261" s="156" t="s">
        <v>653</v>
      </c>
      <c r="D261" s="159" t="s">
        <v>654</v>
      </c>
      <c r="E261" s="158">
        <v>510</v>
      </c>
    </row>
    <row r="262" customHeight="1" spans="1:5">
      <c r="A262" s="156"/>
      <c r="B262" s="156"/>
      <c r="C262" s="156" t="s">
        <v>655</v>
      </c>
      <c r="D262" s="159" t="s">
        <v>656</v>
      </c>
      <c r="E262" s="158">
        <v>35</v>
      </c>
    </row>
    <row r="263" customHeight="1" spans="1:5">
      <c r="A263" s="156" t="s">
        <v>152</v>
      </c>
      <c r="B263" s="156" t="s">
        <v>152</v>
      </c>
      <c r="C263" s="156" t="s">
        <v>657</v>
      </c>
      <c r="D263" s="159" t="s">
        <v>658</v>
      </c>
      <c r="E263" s="158">
        <v>56.3704</v>
      </c>
    </row>
    <row r="264" customHeight="1" spans="1:5">
      <c r="A264" s="156"/>
      <c r="B264" s="156"/>
      <c r="C264" s="156" t="s">
        <v>659</v>
      </c>
      <c r="D264" s="159" t="s">
        <v>660</v>
      </c>
      <c r="E264" s="158">
        <v>1025</v>
      </c>
    </row>
    <row r="265" customHeight="1" spans="1:5">
      <c r="A265" s="156"/>
      <c r="B265" s="156" t="s">
        <v>661</v>
      </c>
      <c r="C265" s="156"/>
      <c r="D265" s="159" t="s">
        <v>662</v>
      </c>
      <c r="E265" s="158">
        <f>SUM(E266:E274)</f>
        <v>5573.801107</v>
      </c>
    </row>
    <row r="266" customHeight="1" spans="1:5">
      <c r="A266" s="156" t="s">
        <v>152</v>
      </c>
      <c r="B266" s="156" t="s">
        <v>152</v>
      </c>
      <c r="C266" s="156" t="s">
        <v>663</v>
      </c>
      <c r="D266" s="159" t="s">
        <v>664</v>
      </c>
      <c r="E266" s="158">
        <v>354</v>
      </c>
    </row>
    <row r="267" customHeight="1" spans="1:5">
      <c r="A267" s="156" t="s">
        <v>152</v>
      </c>
      <c r="B267" s="156" t="s">
        <v>152</v>
      </c>
      <c r="C267" s="156" t="s">
        <v>665</v>
      </c>
      <c r="D267" s="159" t="s">
        <v>666</v>
      </c>
      <c r="E267" s="158">
        <v>339.66473</v>
      </c>
    </row>
    <row r="268" customHeight="1" spans="1:5">
      <c r="A268" s="156"/>
      <c r="B268" s="156"/>
      <c r="C268" s="156" t="s">
        <v>667</v>
      </c>
      <c r="D268" s="159" t="s">
        <v>668</v>
      </c>
      <c r="E268" s="158">
        <v>810</v>
      </c>
    </row>
    <row r="269" customHeight="1" spans="1:5">
      <c r="A269" s="156" t="s">
        <v>152</v>
      </c>
      <c r="B269" s="156" t="s">
        <v>152</v>
      </c>
      <c r="C269" s="156" t="s">
        <v>669</v>
      </c>
      <c r="D269" s="159" t="s">
        <v>670</v>
      </c>
      <c r="E269" s="158">
        <v>934</v>
      </c>
    </row>
    <row r="270" customHeight="1" spans="1:5">
      <c r="A270" s="156"/>
      <c r="B270" s="156"/>
      <c r="C270" s="156" t="s">
        <v>671</v>
      </c>
      <c r="D270" s="159" t="s">
        <v>672</v>
      </c>
      <c r="E270" s="158">
        <v>2670</v>
      </c>
    </row>
    <row r="271" customHeight="1" spans="1:5">
      <c r="A271" s="156" t="s">
        <v>152</v>
      </c>
      <c r="B271" s="156" t="s">
        <v>152</v>
      </c>
      <c r="C271" s="156" t="s">
        <v>673</v>
      </c>
      <c r="D271" s="159" t="s">
        <v>674</v>
      </c>
      <c r="E271" s="158">
        <v>86.136377</v>
      </c>
    </row>
    <row r="272" customHeight="1" spans="1:5">
      <c r="A272" s="156"/>
      <c r="B272" s="156"/>
      <c r="C272" s="156" t="s">
        <v>675</v>
      </c>
      <c r="D272" s="159" t="s">
        <v>676</v>
      </c>
      <c r="E272" s="158">
        <v>15</v>
      </c>
    </row>
    <row r="273" customHeight="1" spans="1:5">
      <c r="A273" s="156"/>
      <c r="B273" s="156"/>
      <c r="C273" s="156" t="s">
        <v>677</v>
      </c>
      <c r="D273" s="159" t="s">
        <v>678</v>
      </c>
      <c r="E273" s="158">
        <v>250</v>
      </c>
    </row>
    <row r="274" customHeight="1" spans="1:5">
      <c r="A274" s="156" t="s">
        <v>152</v>
      </c>
      <c r="B274" s="156" t="s">
        <v>152</v>
      </c>
      <c r="C274" s="156" t="s">
        <v>679</v>
      </c>
      <c r="D274" s="159" t="s">
        <v>680</v>
      </c>
      <c r="E274" s="158">
        <v>115</v>
      </c>
    </row>
    <row r="275" customHeight="1" spans="1:5">
      <c r="A275" s="156"/>
      <c r="B275" s="156" t="s">
        <v>681</v>
      </c>
      <c r="C275" s="156"/>
      <c r="D275" s="159" t="s">
        <v>682</v>
      </c>
      <c r="E275" s="158">
        <f>SUM(E276:E284)</f>
        <v>1290.74794</v>
      </c>
    </row>
    <row r="276" customHeight="1" spans="1:5">
      <c r="A276" s="156" t="s">
        <v>152</v>
      </c>
      <c r="B276" s="156" t="s">
        <v>152</v>
      </c>
      <c r="C276" s="156" t="s">
        <v>683</v>
      </c>
      <c r="D276" s="159" t="s">
        <v>684</v>
      </c>
      <c r="E276" s="158">
        <v>97.694248</v>
      </c>
    </row>
    <row r="277" customHeight="1" spans="1:5">
      <c r="A277" s="156" t="s">
        <v>152</v>
      </c>
      <c r="B277" s="156" t="s">
        <v>152</v>
      </c>
      <c r="C277" s="156" t="s">
        <v>685</v>
      </c>
      <c r="D277" s="159" t="s">
        <v>686</v>
      </c>
      <c r="E277" s="158">
        <v>123.053692</v>
      </c>
    </row>
    <row r="278" customHeight="1" spans="1:5">
      <c r="A278" s="156"/>
      <c r="B278" s="156"/>
      <c r="C278" s="156" t="s">
        <v>687</v>
      </c>
      <c r="D278" s="159" t="s">
        <v>688</v>
      </c>
      <c r="E278" s="158">
        <v>500</v>
      </c>
    </row>
    <row r="279" customHeight="1" spans="1:5">
      <c r="A279" s="156"/>
      <c r="B279" s="156"/>
      <c r="C279" s="156" t="s">
        <v>689</v>
      </c>
      <c r="D279" s="159" t="s">
        <v>690</v>
      </c>
      <c r="E279" s="158">
        <v>100</v>
      </c>
    </row>
    <row r="280" customHeight="1" spans="1:5">
      <c r="A280" s="156" t="s">
        <v>152</v>
      </c>
      <c r="B280" s="156" t="s">
        <v>152</v>
      </c>
      <c r="C280" s="156" t="s">
        <v>691</v>
      </c>
      <c r="D280" s="159" t="s">
        <v>692</v>
      </c>
      <c r="E280" s="158">
        <v>125</v>
      </c>
    </row>
    <row r="281" customHeight="1" spans="1:5">
      <c r="A281" s="156"/>
      <c r="B281" s="156"/>
      <c r="C281" s="156" t="s">
        <v>693</v>
      </c>
      <c r="D281" s="159" t="s">
        <v>694</v>
      </c>
      <c r="E281" s="158">
        <v>50</v>
      </c>
    </row>
    <row r="282" customHeight="1" spans="1:5">
      <c r="A282" s="156"/>
      <c r="B282" s="156"/>
      <c r="C282" s="156" t="s">
        <v>695</v>
      </c>
      <c r="D282" s="159" t="s">
        <v>696</v>
      </c>
      <c r="E282" s="158">
        <v>100</v>
      </c>
    </row>
    <row r="283" customHeight="1" spans="1:5">
      <c r="A283" s="156"/>
      <c r="B283" s="156"/>
      <c r="C283" s="156" t="s">
        <v>697</v>
      </c>
      <c r="D283" s="159" t="s">
        <v>698</v>
      </c>
      <c r="E283" s="158">
        <v>80</v>
      </c>
    </row>
    <row r="284" customHeight="1" spans="1:5">
      <c r="A284" s="156"/>
      <c r="B284" s="156"/>
      <c r="C284" s="156" t="s">
        <v>699</v>
      </c>
      <c r="D284" s="159" t="s">
        <v>700</v>
      </c>
      <c r="E284" s="158">
        <v>115</v>
      </c>
    </row>
    <row r="285" customHeight="1" spans="1:5">
      <c r="A285" s="156"/>
      <c r="B285" s="156" t="s">
        <v>701</v>
      </c>
      <c r="C285" s="156"/>
      <c r="D285" s="159" t="s">
        <v>702</v>
      </c>
      <c r="E285" s="158">
        <f>SUM(E286:E291)</f>
        <v>10156.03934</v>
      </c>
    </row>
    <row r="286" customHeight="1" spans="1:5">
      <c r="A286" s="156" t="s">
        <v>152</v>
      </c>
      <c r="B286" s="156" t="s">
        <v>152</v>
      </c>
      <c r="C286" s="156" t="s">
        <v>703</v>
      </c>
      <c r="D286" s="159" t="s">
        <v>704</v>
      </c>
      <c r="E286" s="158">
        <v>160</v>
      </c>
    </row>
    <row r="287" customHeight="1" spans="1:5">
      <c r="A287" s="156" t="s">
        <v>152</v>
      </c>
      <c r="B287" s="156" t="s">
        <v>152</v>
      </c>
      <c r="C287" s="156" t="s">
        <v>705</v>
      </c>
      <c r="D287" s="159" t="s">
        <v>706</v>
      </c>
      <c r="E287" s="158">
        <v>3530</v>
      </c>
    </row>
    <row r="288" customHeight="1" spans="1:5">
      <c r="A288" s="156" t="s">
        <v>152</v>
      </c>
      <c r="B288" s="156" t="s">
        <v>152</v>
      </c>
      <c r="C288" s="156" t="s">
        <v>707</v>
      </c>
      <c r="D288" s="159" t="s">
        <v>708</v>
      </c>
      <c r="E288" s="158">
        <v>5047</v>
      </c>
    </row>
    <row r="289" customHeight="1" spans="1:5">
      <c r="A289" s="156" t="s">
        <v>152</v>
      </c>
      <c r="B289" s="156" t="s">
        <v>152</v>
      </c>
      <c r="C289" s="156" t="s">
        <v>709</v>
      </c>
      <c r="D289" s="159" t="s">
        <v>710</v>
      </c>
      <c r="E289" s="158">
        <v>280</v>
      </c>
    </row>
    <row r="290" customHeight="1" spans="1:5">
      <c r="A290" s="156" t="s">
        <v>152</v>
      </c>
      <c r="B290" s="156" t="s">
        <v>152</v>
      </c>
      <c r="C290" s="156" t="s">
        <v>711</v>
      </c>
      <c r="D290" s="159" t="s">
        <v>712</v>
      </c>
      <c r="E290" s="158">
        <v>39.03934</v>
      </c>
    </row>
    <row r="291" customHeight="1" spans="1:5">
      <c r="A291" s="156" t="s">
        <v>152</v>
      </c>
      <c r="B291" s="156" t="s">
        <v>152</v>
      </c>
      <c r="C291" s="156" t="s">
        <v>713</v>
      </c>
      <c r="D291" s="159" t="s">
        <v>714</v>
      </c>
      <c r="E291" s="158">
        <v>1100</v>
      </c>
    </row>
    <row r="292" customHeight="1" spans="1:5">
      <c r="A292" s="156"/>
      <c r="B292" s="156" t="s">
        <v>715</v>
      </c>
      <c r="C292" s="156"/>
      <c r="D292" s="159" t="s">
        <v>716</v>
      </c>
      <c r="E292" s="158">
        <f>E293</f>
        <v>30</v>
      </c>
    </row>
    <row r="293" customHeight="1" spans="1:5">
      <c r="A293" s="156"/>
      <c r="B293" s="156"/>
      <c r="C293" s="156" t="s">
        <v>717</v>
      </c>
      <c r="D293" s="159" t="s">
        <v>718</v>
      </c>
      <c r="E293" s="158">
        <v>30</v>
      </c>
    </row>
    <row r="294" customHeight="1" spans="1:5">
      <c r="A294" s="156"/>
      <c r="B294" s="156" t="s">
        <v>719</v>
      </c>
      <c r="C294" s="156"/>
      <c r="D294" s="159" t="s">
        <v>720</v>
      </c>
      <c r="E294" s="158">
        <f>SUM(E295:E296)</f>
        <v>1301</v>
      </c>
    </row>
    <row r="295" customHeight="1" spans="1:5">
      <c r="A295" s="156"/>
      <c r="B295" s="156"/>
      <c r="C295" s="156" t="s">
        <v>721</v>
      </c>
      <c r="D295" s="159" t="s">
        <v>722</v>
      </c>
      <c r="E295" s="158">
        <v>365</v>
      </c>
    </row>
    <row r="296" customHeight="1" spans="1:5">
      <c r="A296" s="156" t="s">
        <v>152</v>
      </c>
      <c r="B296" s="156" t="s">
        <v>152</v>
      </c>
      <c r="C296" s="156" t="s">
        <v>723</v>
      </c>
      <c r="D296" s="159" t="s">
        <v>724</v>
      </c>
      <c r="E296" s="158">
        <v>936</v>
      </c>
    </row>
    <row r="297" customHeight="1" spans="1:5">
      <c r="A297" s="156"/>
      <c r="B297" s="156" t="s">
        <v>725</v>
      </c>
      <c r="C297" s="156"/>
      <c r="D297" s="159" t="s">
        <v>726</v>
      </c>
      <c r="E297" s="158">
        <f>SUM(E298:E301)</f>
        <v>320</v>
      </c>
    </row>
    <row r="298" customHeight="1" spans="1:5">
      <c r="A298" s="163"/>
      <c r="B298" s="156"/>
      <c r="C298" s="156" t="s">
        <v>727</v>
      </c>
      <c r="D298" s="159" t="s">
        <v>728</v>
      </c>
      <c r="E298" s="158">
        <v>30</v>
      </c>
    </row>
    <row r="299" customHeight="1" spans="1:5">
      <c r="A299" s="161"/>
      <c r="B299" s="156"/>
      <c r="C299" s="156" t="s">
        <v>729</v>
      </c>
      <c r="D299" s="159" t="s">
        <v>730</v>
      </c>
      <c r="E299" s="158">
        <v>170</v>
      </c>
    </row>
    <row r="300" customHeight="1" spans="1:5">
      <c r="A300" s="161"/>
      <c r="B300" s="156"/>
      <c r="C300" s="156" t="s">
        <v>731</v>
      </c>
      <c r="D300" s="159" t="s">
        <v>732</v>
      </c>
      <c r="E300" s="158">
        <v>100</v>
      </c>
    </row>
    <row r="301" customHeight="1" spans="1:5">
      <c r="A301" s="156"/>
      <c r="B301" s="156"/>
      <c r="C301" s="156" t="s">
        <v>733</v>
      </c>
      <c r="D301" s="159" t="s">
        <v>734</v>
      </c>
      <c r="E301" s="158">
        <v>20</v>
      </c>
    </row>
    <row r="302" customHeight="1" spans="1:5">
      <c r="A302" s="156" t="s">
        <v>735</v>
      </c>
      <c r="B302" s="156"/>
      <c r="C302" s="156"/>
      <c r="D302" s="159" t="s">
        <v>736</v>
      </c>
      <c r="E302" s="158">
        <f>E303+E311+E309+E307</f>
        <v>3597.308732</v>
      </c>
    </row>
    <row r="303" customHeight="1" spans="1:5">
      <c r="A303" s="156"/>
      <c r="B303" s="156" t="s">
        <v>737</v>
      </c>
      <c r="C303" s="156"/>
      <c r="D303" s="159" t="s">
        <v>738</v>
      </c>
      <c r="E303" s="158">
        <f>SUM(E304:E306)</f>
        <v>1520.308732</v>
      </c>
    </row>
    <row r="304" customHeight="1" spans="1:5">
      <c r="A304" s="156" t="s">
        <v>152</v>
      </c>
      <c r="B304" s="156" t="s">
        <v>152</v>
      </c>
      <c r="C304" s="156" t="s">
        <v>739</v>
      </c>
      <c r="D304" s="159" t="s">
        <v>740</v>
      </c>
      <c r="E304" s="158">
        <v>106.626584</v>
      </c>
    </row>
    <row r="305" customHeight="1" spans="1:5">
      <c r="A305" s="156" t="s">
        <v>152</v>
      </c>
      <c r="B305" s="156" t="s">
        <v>152</v>
      </c>
      <c r="C305" s="156" t="s">
        <v>741</v>
      </c>
      <c r="D305" s="159" t="s">
        <v>742</v>
      </c>
      <c r="E305" s="158">
        <v>281.682148</v>
      </c>
    </row>
    <row r="306" customHeight="1" spans="1:5">
      <c r="A306" s="156" t="s">
        <v>152</v>
      </c>
      <c r="B306" s="156" t="s">
        <v>152</v>
      </c>
      <c r="C306" s="156" t="s">
        <v>743</v>
      </c>
      <c r="D306" s="159" t="s">
        <v>744</v>
      </c>
      <c r="E306" s="158">
        <v>1132</v>
      </c>
    </row>
    <row r="307" customHeight="1" spans="1:5">
      <c r="A307" s="164"/>
      <c r="B307" s="156" t="s">
        <v>745</v>
      </c>
      <c r="C307" s="156"/>
      <c r="D307" s="159" t="s">
        <v>746</v>
      </c>
      <c r="E307" s="158">
        <f>E308</f>
        <v>60</v>
      </c>
    </row>
    <row r="308" customHeight="1" spans="1:5">
      <c r="A308" s="164"/>
      <c r="B308" s="156"/>
      <c r="C308" s="156" t="s">
        <v>747</v>
      </c>
      <c r="D308" s="159" t="s">
        <v>748</v>
      </c>
      <c r="E308" s="158">
        <v>60</v>
      </c>
    </row>
    <row r="309" customHeight="1" spans="1:5">
      <c r="A309" s="160"/>
      <c r="B309" s="156" t="s">
        <v>749</v>
      </c>
      <c r="C309" s="156"/>
      <c r="D309" s="156" t="s">
        <v>750</v>
      </c>
      <c r="E309" s="158">
        <f>E310</f>
        <v>2012</v>
      </c>
    </row>
    <row r="310" customHeight="1" spans="1:5">
      <c r="A310" s="160"/>
      <c r="B310" s="156"/>
      <c r="C310" s="156" t="s">
        <v>751</v>
      </c>
      <c r="D310" s="156" t="s">
        <v>752</v>
      </c>
      <c r="E310" s="158">
        <v>2012</v>
      </c>
    </row>
    <row r="311" customHeight="1" spans="1:5">
      <c r="A311" s="156"/>
      <c r="B311" s="156" t="s">
        <v>753</v>
      </c>
      <c r="C311" s="156"/>
      <c r="D311" s="159" t="s">
        <v>754</v>
      </c>
      <c r="E311" s="158">
        <f>SUM(E312)</f>
        <v>5</v>
      </c>
    </row>
    <row r="312" customHeight="1" spans="1:5">
      <c r="A312" s="156" t="s">
        <v>152</v>
      </c>
      <c r="B312" s="156" t="s">
        <v>152</v>
      </c>
      <c r="C312" s="156" t="s">
        <v>755</v>
      </c>
      <c r="D312" s="159" t="s">
        <v>756</v>
      </c>
      <c r="E312" s="158">
        <v>5</v>
      </c>
    </row>
    <row r="313" customHeight="1" spans="1:5">
      <c r="A313" s="156" t="s">
        <v>757</v>
      </c>
      <c r="B313" s="156"/>
      <c r="C313" s="156"/>
      <c r="D313" s="159" t="s">
        <v>758</v>
      </c>
      <c r="E313" s="158">
        <f>E316+E314+E319</f>
        <v>255.754298</v>
      </c>
    </row>
    <row r="314" customHeight="1" spans="1:5">
      <c r="A314" s="156"/>
      <c r="B314" s="156" t="s">
        <v>759</v>
      </c>
      <c r="C314" s="156"/>
      <c r="D314" s="159" t="s">
        <v>760</v>
      </c>
      <c r="E314" s="158">
        <f>E315</f>
        <v>80</v>
      </c>
    </row>
    <row r="315" customHeight="1" spans="1:5">
      <c r="A315" s="156"/>
      <c r="B315" s="156"/>
      <c r="C315" s="156" t="s">
        <v>761</v>
      </c>
      <c r="D315" s="159" t="s">
        <v>762</v>
      </c>
      <c r="E315" s="158">
        <v>80</v>
      </c>
    </row>
    <row r="316" customHeight="1" spans="1:5">
      <c r="A316" s="156"/>
      <c r="B316" s="156" t="s">
        <v>763</v>
      </c>
      <c r="C316" s="156"/>
      <c r="D316" s="159" t="s">
        <v>764</v>
      </c>
      <c r="E316" s="158">
        <f>SUM(E317:E318)</f>
        <v>115.754298</v>
      </c>
    </row>
    <row r="317" customHeight="1" spans="1:5">
      <c r="A317" s="156" t="s">
        <v>152</v>
      </c>
      <c r="B317" s="156" t="s">
        <v>152</v>
      </c>
      <c r="C317" s="156" t="s">
        <v>765</v>
      </c>
      <c r="D317" s="159" t="s">
        <v>766</v>
      </c>
      <c r="E317" s="158">
        <v>90.754298</v>
      </c>
    </row>
    <row r="318" customHeight="1" spans="1:5">
      <c r="A318" s="156"/>
      <c r="B318" s="156"/>
      <c r="C318" s="156" t="s">
        <v>767</v>
      </c>
      <c r="D318" s="159" t="s">
        <v>768</v>
      </c>
      <c r="E318" s="158">
        <v>25</v>
      </c>
    </row>
    <row r="319" customHeight="1" spans="1:5">
      <c r="A319" s="156"/>
      <c r="B319" s="156" t="s">
        <v>769</v>
      </c>
      <c r="C319" s="156"/>
      <c r="D319" s="159" t="s">
        <v>770</v>
      </c>
      <c r="E319" s="158">
        <f>E320</f>
        <v>60</v>
      </c>
    </row>
    <row r="320" customHeight="1" spans="1:5">
      <c r="A320" s="156"/>
      <c r="B320" s="156"/>
      <c r="C320" s="156" t="s">
        <v>771</v>
      </c>
      <c r="D320" s="159" t="s">
        <v>772</v>
      </c>
      <c r="E320" s="158">
        <v>60</v>
      </c>
    </row>
    <row r="321" customHeight="1" spans="1:5">
      <c r="A321" s="156" t="s">
        <v>773</v>
      </c>
      <c r="B321" s="156"/>
      <c r="C321" s="156"/>
      <c r="D321" s="159" t="s">
        <v>774</v>
      </c>
      <c r="E321" s="158">
        <f>E324+E322</f>
        <v>2767.34345</v>
      </c>
    </row>
    <row r="322" customHeight="1" spans="1:5">
      <c r="A322" s="156"/>
      <c r="B322" s="156" t="s">
        <v>775</v>
      </c>
      <c r="C322" s="156"/>
      <c r="D322" s="159" t="s">
        <v>776</v>
      </c>
      <c r="E322" s="158">
        <f>E323</f>
        <v>1500</v>
      </c>
    </row>
    <row r="323" customHeight="1" spans="1:5">
      <c r="A323" s="156"/>
      <c r="B323" s="156"/>
      <c r="C323" s="156" t="s">
        <v>777</v>
      </c>
      <c r="D323" s="159" t="s">
        <v>778</v>
      </c>
      <c r="E323" s="158">
        <v>1500</v>
      </c>
    </row>
    <row r="324" customHeight="1" spans="1:5">
      <c r="A324" s="156"/>
      <c r="B324" s="156" t="s">
        <v>779</v>
      </c>
      <c r="C324" s="156"/>
      <c r="D324" s="159" t="s">
        <v>780</v>
      </c>
      <c r="E324" s="158">
        <f>SUM(E325:E327)</f>
        <v>1267.34345</v>
      </c>
    </row>
    <row r="325" customHeight="1" spans="1:5">
      <c r="A325" s="156" t="s">
        <v>152</v>
      </c>
      <c r="B325" s="156" t="s">
        <v>152</v>
      </c>
      <c r="C325" s="156" t="s">
        <v>781</v>
      </c>
      <c r="D325" s="159" t="s">
        <v>782</v>
      </c>
      <c r="E325" s="158">
        <v>24.209228</v>
      </c>
    </row>
    <row r="326" customHeight="1" spans="1:5">
      <c r="A326" s="156" t="s">
        <v>152</v>
      </c>
      <c r="B326" s="156" t="s">
        <v>152</v>
      </c>
      <c r="C326" s="156" t="s">
        <v>783</v>
      </c>
      <c r="D326" s="159" t="s">
        <v>784</v>
      </c>
      <c r="E326" s="158">
        <v>1000</v>
      </c>
    </row>
    <row r="327" customHeight="1" spans="1:5">
      <c r="A327" s="156" t="s">
        <v>152</v>
      </c>
      <c r="B327" s="156" t="s">
        <v>152</v>
      </c>
      <c r="C327" s="156" t="s">
        <v>785</v>
      </c>
      <c r="D327" s="159" t="s">
        <v>786</v>
      </c>
      <c r="E327" s="158">
        <v>243.134222</v>
      </c>
    </row>
    <row r="328" customHeight="1" spans="1:5">
      <c r="A328" s="156" t="s">
        <v>787</v>
      </c>
      <c r="B328" s="156"/>
      <c r="C328" s="156"/>
      <c r="D328" s="159" t="s">
        <v>788</v>
      </c>
      <c r="E328" s="158">
        <f>E329+E337</f>
        <v>1503.516784</v>
      </c>
    </row>
    <row r="329" customHeight="1" spans="1:5">
      <c r="A329" s="156"/>
      <c r="B329" s="156" t="s">
        <v>789</v>
      </c>
      <c r="C329" s="156"/>
      <c r="D329" s="159" t="s">
        <v>790</v>
      </c>
      <c r="E329" s="158">
        <f>SUM(E330:E336)</f>
        <v>1498.516784</v>
      </c>
    </row>
    <row r="330" customHeight="1" spans="1:5">
      <c r="A330" s="156" t="s">
        <v>152</v>
      </c>
      <c r="B330" s="156" t="s">
        <v>152</v>
      </c>
      <c r="C330" s="156" t="s">
        <v>791</v>
      </c>
      <c r="D330" s="159" t="s">
        <v>792</v>
      </c>
      <c r="E330" s="158">
        <v>116.006128</v>
      </c>
    </row>
    <row r="331" customHeight="1" spans="1:5">
      <c r="A331" s="156" t="s">
        <v>152</v>
      </c>
      <c r="B331" s="156" t="s">
        <v>152</v>
      </c>
      <c r="C331" s="156" t="s">
        <v>793</v>
      </c>
      <c r="D331" s="159" t="s">
        <v>794</v>
      </c>
      <c r="E331" s="158">
        <v>20</v>
      </c>
    </row>
    <row r="332" customHeight="1" spans="1:5">
      <c r="A332" s="156" t="s">
        <v>152</v>
      </c>
      <c r="B332" s="156" t="s">
        <v>152</v>
      </c>
      <c r="C332" s="156" t="s">
        <v>795</v>
      </c>
      <c r="D332" s="159" t="s">
        <v>796</v>
      </c>
      <c r="E332" s="158">
        <v>487.6</v>
      </c>
    </row>
    <row r="333" customHeight="1" spans="1:5">
      <c r="A333" s="156" t="s">
        <v>152</v>
      </c>
      <c r="B333" s="156" t="s">
        <v>152</v>
      </c>
      <c r="C333" s="156" t="s">
        <v>797</v>
      </c>
      <c r="D333" s="159" t="s">
        <v>798</v>
      </c>
      <c r="E333" s="158">
        <v>119.769397</v>
      </c>
    </row>
    <row r="334" customHeight="1" spans="1:5">
      <c r="A334" s="156"/>
      <c r="B334" s="156"/>
      <c r="C334" s="156" t="s">
        <v>799</v>
      </c>
      <c r="D334" s="159" t="s">
        <v>800</v>
      </c>
      <c r="E334" s="158">
        <v>719.34</v>
      </c>
    </row>
    <row r="335" customHeight="1" spans="1:5">
      <c r="A335" s="156" t="s">
        <v>152</v>
      </c>
      <c r="B335" s="156" t="s">
        <v>152</v>
      </c>
      <c r="C335" s="156" t="s">
        <v>801</v>
      </c>
      <c r="D335" s="159" t="s">
        <v>802</v>
      </c>
      <c r="E335" s="158">
        <v>30.801259</v>
      </c>
    </row>
    <row r="336" customHeight="1" spans="1:5">
      <c r="A336" s="156"/>
      <c r="B336" s="156"/>
      <c r="C336" s="156" t="s">
        <v>803</v>
      </c>
      <c r="D336" s="159" t="s">
        <v>804</v>
      </c>
      <c r="E336" s="158">
        <v>5</v>
      </c>
    </row>
    <row r="337" customHeight="1" spans="1:5">
      <c r="A337" s="156"/>
      <c r="B337" s="156" t="s">
        <v>805</v>
      </c>
      <c r="C337" s="156"/>
      <c r="D337" s="159" t="s">
        <v>806</v>
      </c>
      <c r="E337" s="158">
        <f>SUM(E338)</f>
        <v>5</v>
      </c>
    </row>
    <row r="338" customHeight="1" spans="1:5">
      <c r="A338" s="156" t="s">
        <v>152</v>
      </c>
      <c r="B338" s="156" t="s">
        <v>152</v>
      </c>
      <c r="C338" s="156" t="s">
        <v>807</v>
      </c>
      <c r="D338" s="159" t="s">
        <v>808</v>
      </c>
      <c r="E338" s="158">
        <v>5</v>
      </c>
    </row>
    <row r="339" customHeight="1" spans="1:5">
      <c r="A339" s="156" t="s">
        <v>809</v>
      </c>
      <c r="B339" s="156"/>
      <c r="C339" s="156"/>
      <c r="D339" s="159" t="s">
        <v>810</v>
      </c>
      <c r="E339" s="158">
        <f>E340+E343</f>
        <v>3649</v>
      </c>
    </row>
    <row r="340" customHeight="1" spans="1:5">
      <c r="A340" s="156"/>
      <c r="B340" s="156" t="s">
        <v>811</v>
      </c>
      <c r="C340" s="156"/>
      <c r="D340" s="159" t="s">
        <v>812</v>
      </c>
      <c r="E340" s="158">
        <f>SUM(E341:E342)</f>
        <v>1647</v>
      </c>
    </row>
    <row r="341" customHeight="1" spans="1:5">
      <c r="A341" s="156"/>
      <c r="B341" s="156"/>
      <c r="C341" s="156" t="s">
        <v>813</v>
      </c>
      <c r="D341" s="159" t="s">
        <v>814</v>
      </c>
      <c r="E341" s="158">
        <v>47</v>
      </c>
    </row>
    <row r="342" customHeight="1" spans="1:5">
      <c r="A342" s="156" t="s">
        <v>152</v>
      </c>
      <c r="B342" s="156" t="s">
        <v>152</v>
      </c>
      <c r="C342" s="156" t="s">
        <v>815</v>
      </c>
      <c r="D342" s="159" t="s">
        <v>816</v>
      </c>
      <c r="E342" s="158">
        <v>1600</v>
      </c>
    </row>
    <row r="343" customHeight="1" spans="1:5">
      <c r="A343" s="156"/>
      <c r="B343" s="156" t="s">
        <v>817</v>
      </c>
      <c r="C343" s="156"/>
      <c r="D343" s="159" t="s">
        <v>818</v>
      </c>
      <c r="E343" s="158">
        <f>SUM(E344:E344)</f>
        <v>2002</v>
      </c>
    </row>
    <row r="344" customHeight="1" spans="1:5">
      <c r="A344" s="156" t="s">
        <v>152</v>
      </c>
      <c r="B344" s="156" t="s">
        <v>152</v>
      </c>
      <c r="C344" s="156" t="s">
        <v>819</v>
      </c>
      <c r="D344" s="159" t="s">
        <v>820</v>
      </c>
      <c r="E344" s="158">
        <v>2002</v>
      </c>
    </row>
    <row r="345" customHeight="1" spans="1:5">
      <c r="A345" s="156" t="s">
        <v>821</v>
      </c>
      <c r="B345" s="156"/>
      <c r="C345" s="156"/>
      <c r="D345" s="159" t="s">
        <v>822</v>
      </c>
      <c r="E345" s="158">
        <f>E346</f>
        <v>42.624568</v>
      </c>
    </row>
    <row r="346" customHeight="1" spans="1:5">
      <c r="A346" s="156"/>
      <c r="B346" s="156" t="s">
        <v>823</v>
      </c>
      <c r="C346" s="156"/>
      <c r="D346" s="159" t="s">
        <v>824</v>
      </c>
      <c r="E346" s="158">
        <f>SUM(E347:E348)</f>
        <v>42.624568</v>
      </c>
    </row>
    <row r="347" customHeight="1" spans="1:5">
      <c r="A347" s="156" t="s">
        <v>152</v>
      </c>
      <c r="B347" s="156" t="s">
        <v>152</v>
      </c>
      <c r="C347" s="156" t="s">
        <v>825</v>
      </c>
      <c r="D347" s="159" t="s">
        <v>826</v>
      </c>
      <c r="E347" s="158">
        <v>32.624568</v>
      </c>
    </row>
    <row r="348" customHeight="1" spans="1:5">
      <c r="A348" s="156" t="s">
        <v>152</v>
      </c>
      <c r="B348" s="156" t="s">
        <v>152</v>
      </c>
      <c r="C348" s="156" t="s">
        <v>827</v>
      </c>
      <c r="D348" s="159" t="s">
        <v>828</v>
      </c>
      <c r="E348" s="158">
        <v>10</v>
      </c>
    </row>
    <row r="349" customHeight="1" spans="1:5">
      <c r="A349" s="156" t="s">
        <v>829</v>
      </c>
      <c r="B349" s="156"/>
      <c r="C349" s="156"/>
      <c r="D349" s="159" t="s">
        <v>830</v>
      </c>
      <c r="E349" s="158">
        <f>E350</f>
        <v>500</v>
      </c>
    </row>
    <row r="350" customHeight="1" spans="1:5">
      <c r="A350" s="156"/>
      <c r="B350" s="156" t="s">
        <v>829</v>
      </c>
      <c r="C350" s="156"/>
      <c r="D350" s="159" t="s">
        <v>831</v>
      </c>
      <c r="E350" s="158">
        <f>SUM(E351)</f>
        <v>500</v>
      </c>
    </row>
    <row r="351" customHeight="1" spans="1:5">
      <c r="A351" s="156" t="s">
        <v>152</v>
      </c>
      <c r="B351" s="156" t="s">
        <v>152</v>
      </c>
      <c r="C351" s="156"/>
      <c r="D351" s="159" t="s">
        <v>831</v>
      </c>
      <c r="E351" s="158">
        <v>500</v>
      </c>
    </row>
    <row r="352" customHeight="1" spans="1:5">
      <c r="A352" s="156" t="s">
        <v>832</v>
      </c>
      <c r="B352" s="156"/>
      <c r="C352" s="156"/>
      <c r="D352" s="159" t="s">
        <v>833</v>
      </c>
      <c r="E352" s="158">
        <f>E353</f>
        <v>500</v>
      </c>
    </row>
    <row r="353" customHeight="1" spans="1:5">
      <c r="A353" s="156"/>
      <c r="B353" s="156" t="s">
        <v>834</v>
      </c>
      <c r="C353" s="156"/>
      <c r="D353" s="159" t="s">
        <v>835</v>
      </c>
      <c r="E353" s="158">
        <f>E354</f>
        <v>500</v>
      </c>
    </row>
    <row r="354" customHeight="1" spans="1:5">
      <c r="A354" s="164"/>
      <c r="B354" s="161"/>
      <c r="C354" s="156" t="s">
        <v>836</v>
      </c>
      <c r="D354" s="159" t="s">
        <v>835</v>
      </c>
      <c r="E354" s="158">
        <v>500</v>
      </c>
    </row>
    <row r="355" customHeight="1" spans="1:5">
      <c r="A355" s="156" t="s">
        <v>837</v>
      </c>
      <c r="B355" s="156"/>
      <c r="C355" s="156"/>
      <c r="D355" s="159" t="s">
        <v>838</v>
      </c>
      <c r="E355" s="158">
        <f>E356</f>
        <v>600</v>
      </c>
    </row>
    <row r="356" customHeight="1" spans="1:5">
      <c r="A356" s="156"/>
      <c r="B356" s="156" t="s">
        <v>839</v>
      </c>
      <c r="C356" s="156"/>
      <c r="D356" s="159" t="s">
        <v>840</v>
      </c>
      <c r="E356" s="158">
        <f>SUM(E357)</f>
        <v>600</v>
      </c>
    </row>
    <row r="357" customHeight="1" spans="1:5">
      <c r="A357" s="156" t="s">
        <v>152</v>
      </c>
      <c r="B357" s="156" t="s">
        <v>152</v>
      </c>
      <c r="C357" s="156" t="s">
        <v>841</v>
      </c>
      <c r="D357" s="159" t="s">
        <v>842</v>
      </c>
      <c r="E357" s="158">
        <v>600</v>
      </c>
    </row>
  </sheetData>
  <mergeCells count="2">
    <mergeCell ref="D4:E4"/>
    <mergeCell ref="E5:E6"/>
  </mergeCells>
  <pageMargins left="0.95" right="0.359027777777778" top="0.8" bottom="0.609027777777778" header="0.5" footer="0.5"/>
  <pageSetup paperSize="9" orientation="portrait" horizont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7"/>
  <sheetViews>
    <sheetView workbookViewId="0">
      <selection activeCell="A2" sqref="$A2:$XFD2"/>
    </sheetView>
  </sheetViews>
  <sheetFormatPr defaultColWidth="9" defaultRowHeight="14.25" outlineLevelCol="3"/>
  <cols>
    <col min="1" max="1" width="14.25" style="31" customWidth="1"/>
    <col min="2" max="2" width="28.375" style="31" customWidth="1"/>
    <col min="3" max="3" width="18.75" style="124" customWidth="1"/>
    <col min="4" max="4" width="13.125" style="31" customWidth="1"/>
    <col min="5" max="16384" width="9" style="31"/>
  </cols>
  <sheetData>
    <row r="1" spans="1:1">
      <c r="A1" s="117" t="s">
        <v>843</v>
      </c>
    </row>
    <row r="2" s="123" customFormat="1" ht="27" customHeight="1" spans="1:4">
      <c r="A2" s="125" t="s">
        <v>844</v>
      </c>
      <c r="B2" s="125"/>
      <c r="C2" s="126"/>
      <c r="D2" s="125"/>
    </row>
    <row r="3" ht="21" customHeight="1" spans="1:4">
      <c r="A3" s="127"/>
      <c r="B3" s="127" t="s">
        <v>845</v>
      </c>
      <c r="C3" s="128"/>
      <c r="D3" s="127"/>
    </row>
    <row r="4" ht="21" customHeight="1" spans="1:4">
      <c r="A4" s="117"/>
      <c r="B4" s="129"/>
      <c r="C4" s="130" t="s">
        <v>15</v>
      </c>
      <c r="D4" s="131"/>
    </row>
    <row r="5" ht="30" customHeight="1" spans="1:4">
      <c r="A5" s="132" t="s">
        <v>846</v>
      </c>
      <c r="B5" s="132" t="s">
        <v>847</v>
      </c>
      <c r="C5" s="133" t="s">
        <v>848</v>
      </c>
      <c r="D5" s="132" t="s">
        <v>849</v>
      </c>
    </row>
    <row r="6" ht="18" customHeight="1" spans="1:4">
      <c r="A6" s="134" t="s">
        <v>850</v>
      </c>
      <c r="B6" s="135" t="s">
        <v>851</v>
      </c>
      <c r="C6" s="136">
        <v>17039</v>
      </c>
      <c r="D6" s="137"/>
    </row>
    <row r="7" ht="18" customHeight="1" spans="1:4">
      <c r="A7" s="134" t="s">
        <v>852</v>
      </c>
      <c r="B7" s="135" t="s">
        <v>853</v>
      </c>
      <c r="C7" s="136">
        <v>9956</v>
      </c>
      <c r="D7" s="138"/>
    </row>
    <row r="8" ht="18" customHeight="1" spans="1:4">
      <c r="A8" s="134" t="s">
        <v>854</v>
      </c>
      <c r="B8" s="135" t="s">
        <v>855</v>
      </c>
      <c r="C8" s="136">
        <v>4894</v>
      </c>
      <c r="D8" s="138"/>
    </row>
    <row r="9" ht="18" customHeight="1" spans="1:4">
      <c r="A9" s="134" t="s">
        <v>856</v>
      </c>
      <c r="B9" s="135" t="s">
        <v>857</v>
      </c>
      <c r="C9" s="136">
        <v>2003</v>
      </c>
      <c r="D9" s="138"/>
    </row>
    <row r="10" ht="18" customHeight="1" spans="1:4">
      <c r="A10" s="134" t="s">
        <v>858</v>
      </c>
      <c r="B10" s="135" t="s">
        <v>859</v>
      </c>
      <c r="C10" s="136">
        <v>186</v>
      </c>
      <c r="D10" s="138"/>
    </row>
    <row r="11" ht="18" customHeight="1" spans="1:4">
      <c r="A11" s="134" t="s">
        <v>860</v>
      </c>
      <c r="B11" s="135" t="s">
        <v>861</v>
      </c>
      <c r="C11" s="136">
        <v>17102</v>
      </c>
      <c r="D11" s="137"/>
    </row>
    <row r="12" ht="18" customHeight="1" spans="1:4">
      <c r="A12" s="134" t="s">
        <v>862</v>
      </c>
      <c r="B12" s="135" t="s">
        <v>863</v>
      </c>
      <c r="C12" s="136">
        <v>4825</v>
      </c>
      <c r="D12" s="138"/>
    </row>
    <row r="13" ht="18" customHeight="1" spans="1:4">
      <c r="A13" s="134" t="s">
        <v>864</v>
      </c>
      <c r="B13" s="135" t="s">
        <v>865</v>
      </c>
      <c r="C13" s="136">
        <v>31</v>
      </c>
      <c r="D13" s="138"/>
    </row>
    <row r="14" ht="18" customHeight="1" spans="1:4">
      <c r="A14" s="134" t="s">
        <v>866</v>
      </c>
      <c r="B14" s="135" t="s">
        <v>867</v>
      </c>
      <c r="C14" s="136">
        <v>25</v>
      </c>
      <c r="D14" s="138"/>
    </row>
    <row r="15" ht="18" customHeight="1" spans="1:4">
      <c r="A15" s="134" t="s">
        <v>868</v>
      </c>
      <c r="B15" s="135" t="s">
        <v>869</v>
      </c>
      <c r="C15" s="136">
        <v>25</v>
      </c>
      <c r="D15" s="138"/>
    </row>
    <row r="16" ht="18" customHeight="1" spans="1:4">
      <c r="A16" s="134" t="s">
        <v>870</v>
      </c>
      <c r="B16" s="135" t="s">
        <v>871</v>
      </c>
      <c r="C16" s="136">
        <v>713</v>
      </c>
      <c r="D16" s="138"/>
    </row>
    <row r="17" ht="18" customHeight="1" spans="1:4">
      <c r="A17" s="134" t="s">
        <v>872</v>
      </c>
      <c r="B17" s="135" t="s">
        <v>873</v>
      </c>
      <c r="C17" s="136">
        <v>229</v>
      </c>
      <c r="D17" s="138"/>
    </row>
    <row r="18" ht="18" customHeight="1" spans="1:4">
      <c r="A18" s="134" t="s">
        <v>874</v>
      </c>
      <c r="B18" s="135" t="s">
        <v>875</v>
      </c>
      <c r="C18" s="136">
        <v>475</v>
      </c>
      <c r="D18" s="138"/>
    </row>
    <row r="19" ht="18" customHeight="1" spans="1:4">
      <c r="A19" s="134">
        <v>50209</v>
      </c>
      <c r="B19" s="135" t="s">
        <v>876</v>
      </c>
      <c r="C19" s="136">
        <v>160</v>
      </c>
      <c r="D19" s="138"/>
    </row>
    <row r="20" ht="18" customHeight="1" spans="1:4">
      <c r="A20" s="134">
        <v>50299</v>
      </c>
      <c r="B20" s="135" t="s">
        <v>877</v>
      </c>
      <c r="C20" s="136">
        <v>10619</v>
      </c>
      <c r="D20" s="138"/>
    </row>
    <row r="21" ht="18" customHeight="1" spans="1:4">
      <c r="A21" s="134">
        <v>503</v>
      </c>
      <c r="B21" s="135" t="s">
        <v>878</v>
      </c>
      <c r="C21" s="136">
        <v>1632</v>
      </c>
      <c r="D21" s="137"/>
    </row>
    <row r="22" ht="18" customHeight="1" spans="1:4">
      <c r="A22" s="134">
        <v>50302</v>
      </c>
      <c r="B22" s="135" t="s">
        <v>879</v>
      </c>
      <c r="C22" s="136">
        <v>650</v>
      </c>
      <c r="D22" s="138"/>
    </row>
    <row r="23" ht="18" customHeight="1" spans="1:4">
      <c r="A23" s="134">
        <v>50305</v>
      </c>
      <c r="B23" s="135" t="s">
        <v>880</v>
      </c>
      <c r="C23" s="136">
        <v>0</v>
      </c>
      <c r="D23" s="138"/>
    </row>
    <row r="24" ht="18" customHeight="1" spans="1:4">
      <c r="A24" s="134">
        <v>50306</v>
      </c>
      <c r="B24" s="135" t="s">
        <v>881</v>
      </c>
      <c r="C24" s="136">
        <v>60</v>
      </c>
      <c r="D24" s="138"/>
    </row>
    <row r="25" ht="18" customHeight="1" spans="1:4">
      <c r="A25" s="134">
        <v>50307</v>
      </c>
      <c r="B25" s="135" t="s">
        <v>882</v>
      </c>
      <c r="C25" s="136">
        <v>0</v>
      </c>
      <c r="D25" s="138"/>
    </row>
    <row r="26" ht="18" customHeight="1" spans="1:4">
      <c r="A26" s="134">
        <v>50399</v>
      </c>
      <c r="B26" s="135" t="s">
        <v>883</v>
      </c>
      <c r="C26" s="139">
        <v>922</v>
      </c>
      <c r="D26" s="138"/>
    </row>
    <row r="27" ht="18" customHeight="1" spans="1:4">
      <c r="A27" s="134">
        <v>504</v>
      </c>
      <c r="B27" s="135" t="s">
        <v>884</v>
      </c>
      <c r="C27" s="136">
        <v>4345</v>
      </c>
      <c r="D27" s="137"/>
    </row>
    <row r="28" ht="18" customHeight="1" spans="1:4">
      <c r="A28" s="134">
        <v>50402</v>
      </c>
      <c r="B28" s="135" t="s">
        <v>879</v>
      </c>
      <c r="C28" s="136">
        <v>0</v>
      </c>
      <c r="D28" s="138"/>
    </row>
    <row r="29" ht="18" customHeight="1" spans="1:4">
      <c r="A29" s="134">
        <v>50404</v>
      </c>
      <c r="B29" s="135" t="s">
        <v>881</v>
      </c>
      <c r="C29" s="136">
        <v>0</v>
      </c>
      <c r="D29" s="138"/>
    </row>
    <row r="30" ht="18" customHeight="1" spans="1:4">
      <c r="A30" s="134">
        <v>50499</v>
      </c>
      <c r="B30" s="135" t="s">
        <v>883</v>
      </c>
      <c r="C30" s="136">
        <v>4345</v>
      </c>
      <c r="D30" s="138"/>
    </row>
    <row r="31" ht="18" customHeight="1" spans="1:4">
      <c r="A31" s="134">
        <v>505</v>
      </c>
      <c r="B31" s="135" t="s">
        <v>885</v>
      </c>
      <c r="C31" s="136">
        <v>13907</v>
      </c>
      <c r="D31" s="137"/>
    </row>
    <row r="32" ht="18" customHeight="1" spans="1:4">
      <c r="A32" s="134">
        <v>50501</v>
      </c>
      <c r="B32" s="135" t="s">
        <v>886</v>
      </c>
      <c r="C32" s="136">
        <v>9771</v>
      </c>
      <c r="D32" s="138"/>
    </row>
    <row r="33" ht="18" customHeight="1" spans="1:4">
      <c r="A33" s="134">
        <v>50502</v>
      </c>
      <c r="B33" s="135" t="s">
        <v>887</v>
      </c>
      <c r="C33" s="136">
        <v>2136</v>
      </c>
      <c r="D33" s="138"/>
    </row>
    <row r="34" ht="18" customHeight="1" spans="1:4">
      <c r="A34" s="134">
        <v>50599</v>
      </c>
      <c r="B34" s="135" t="s">
        <v>888</v>
      </c>
      <c r="C34" s="136">
        <v>2000</v>
      </c>
      <c r="D34" s="138"/>
    </row>
    <row r="35" ht="18" customHeight="1" spans="1:4">
      <c r="A35" s="134">
        <v>506</v>
      </c>
      <c r="B35" s="135" t="s">
        <v>889</v>
      </c>
      <c r="C35" s="136">
        <v>240</v>
      </c>
      <c r="D35" s="138"/>
    </row>
    <row r="36" ht="18" customHeight="1" spans="1:4">
      <c r="A36" s="134">
        <v>50601</v>
      </c>
      <c r="B36" s="135" t="s">
        <v>890</v>
      </c>
      <c r="C36" s="136">
        <v>240</v>
      </c>
      <c r="D36" s="138"/>
    </row>
    <row r="37" ht="18" customHeight="1" spans="1:4">
      <c r="A37" s="134">
        <v>50602</v>
      </c>
      <c r="B37" s="135" t="s">
        <v>891</v>
      </c>
      <c r="C37" s="136">
        <v>0</v>
      </c>
      <c r="D37" s="138"/>
    </row>
    <row r="38" ht="18" customHeight="1" spans="1:4">
      <c r="A38" s="134">
        <v>507</v>
      </c>
      <c r="B38" s="135" t="s">
        <v>892</v>
      </c>
      <c r="C38" s="136">
        <v>0</v>
      </c>
      <c r="D38" s="138"/>
    </row>
    <row r="39" ht="18" customHeight="1" spans="1:4">
      <c r="A39" s="134">
        <v>50701</v>
      </c>
      <c r="B39" s="135" t="s">
        <v>893</v>
      </c>
      <c r="C39" s="136">
        <v>0</v>
      </c>
      <c r="D39" s="138"/>
    </row>
    <row r="40" ht="18" customHeight="1" spans="1:4">
      <c r="A40" s="134">
        <v>50799</v>
      </c>
      <c r="B40" s="135" t="s">
        <v>894</v>
      </c>
      <c r="C40" s="136">
        <v>0</v>
      </c>
      <c r="D40" s="138"/>
    </row>
    <row r="41" ht="18" customHeight="1" spans="1:4">
      <c r="A41" s="134">
        <v>508</v>
      </c>
      <c r="B41" s="135" t="s">
        <v>895</v>
      </c>
      <c r="C41" s="136">
        <v>0</v>
      </c>
      <c r="D41" s="138"/>
    </row>
    <row r="42" ht="18" customHeight="1" spans="1:4">
      <c r="A42" s="134">
        <v>50801</v>
      </c>
      <c r="B42" s="135" t="s">
        <v>896</v>
      </c>
      <c r="C42" s="136">
        <v>0</v>
      </c>
      <c r="D42" s="138"/>
    </row>
    <row r="43" ht="18" customHeight="1" spans="1:4">
      <c r="A43" s="134">
        <v>50802</v>
      </c>
      <c r="B43" s="135" t="s">
        <v>897</v>
      </c>
      <c r="C43" s="136">
        <v>0</v>
      </c>
      <c r="D43" s="138"/>
    </row>
    <row r="44" ht="18" customHeight="1" spans="1:4">
      <c r="A44" s="134">
        <v>509</v>
      </c>
      <c r="B44" s="135" t="s">
        <v>898</v>
      </c>
      <c r="C44" s="136">
        <v>21463</v>
      </c>
      <c r="D44" s="137"/>
    </row>
    <row r="45" ht="18" customHeight="1" spans="1:4">
      <c r="A45" s="134">
        <v>50901</v>
      </c>
      <c r="B45" s="135" t="s">
        <v>899</v>
      </c>
      <c r="C45" s="136">
        <v>11909</v>
      </c>
      <c r="D45" s="138"/>
    </row>
    <row r="46" ht="18" customHeight="1" spans="1:4">
      <c r="A46" s="134">
        <v>50902</v>
      </c>
      <c r="B46" s="135" t="s">
        <v>900</v>
      </c>
      <c r="C46" s="136">
        <v>1039</v>
      </c>
      <c r="D46" s="138"/>
    </row>
    <row r="47" ht="18" customHeight="1" spans="1:4">
      <c r="A47" s="134">
        <v>50905</v>
      </c>
      <c r="B47" s="135" t="s">
        <v>901</v>
      </c>
      <c r="C47" s="136">
        <v>98</v>
      </c>
      <c r="D47" s="138"/>
    </row>
    <row r="48" ht="18" customHeight="1" spans="1:4">
      <c r="A48" s="134">
        <v>50999</v>
      </c>
      <c r="B48" s="135" t="s">
        <v>902</v>
      </c>
      <c r="C48" s="136">
        <v>8417</v>
      </c>
      <c r="D48" s="138"/>
    </row>
    <row r="49" ht="18" customHeight="1" spans="1:4">
      <c r="A49" s="134">
        <v>510</v>
      </c>
      <c r="B49" s="135" t="s">
        <v>903</v>
      </c>
      <c r="C49" s="136">
        <v>230</v>
      </c>
      <c r="D49" s="137"/>
    </row>
    <row r="50" ht="18" customHeight="1" spans="1:4">
      <c r="A50" s="134">
        <v>51002</v>
      </c>
      <c r="B50" s="135" t="s">
        <v>904</v>
      </c>
      <c r="C50" s="136">
        <v>230</v>
      </c>
      <c r="D50" s="138"/>
    </row>
    <row r="51" ht="18" customHeight="1" spans="1:4">
      <c r="A51" s="134">
        <v>511</v>
      </c>
      <c r="B51" s="135" t="s">
        <v>905</v>
      </c>
      <c r="C51" s="136">
        <v>600</v>
      </c>
      <c r="D51" s="138"/>
    </row>
    <row r="52" ht="18" customHeight="1" spans="1:4">
      <c r="A52" s="134">
        <v>51101</v>
      </c>
      <c r="B52" s="135" t="s">
        <v>906</v>
      </c>
      <c r="C52" s="136">
        <v>600</v>
      </c>
      <c r="D52" s="138"/>
    </row>
    <row r="53" ht="18" customHeight="1" spans="1:4">
      <c r="A53" s="134">
        <v>514</v>
      </c>
      <c r="B53" s="135" t="s">
        <v>907</v>
      </c>
      <c r="C53" s="136">
        <v>500</v>
      </c>
      <c r="D53" s="138"/>
    </row>
    <row r="54" ht="18" customHeight="1" spans="1:4">
      <c r="A54" s="134">
        <v>51401</v>
      </c>
      <c r="B54" s="135" t="s">
        <v>908</v>
      </c>
      <c r="C54" s="136">
        <v>500</v>
      </c>
      <c r="D54" s="138"/>
    </row>
    <row r="55" ht="18" customHeight="1" spans="1:4">
      <c r="A55" s="134">
        <v>599</v>
      </c>
      <c r="B55" s="135" t="s">
        <v>909</v>
      </c>
      <c r="C55" s="136">
        <v>19592</v>
      </c>
      <c r="D55" s="138"/>
    </row>
    <row r="56" ht="18" customHeight="1" spans="1:4">
      <c r="A56" s="134">
        <v>59999</v>
      </c>
      <c r="B56" s="135" t="s">
        <v>909</v>
      </c>
      <c r="C56" s="136">
        <v>19592</v>
      </c>
      <c r="D56" s="138"/>
    </row>
    <row r="57" ht="18" customHeight="1" spans="1:4">
      <c r="A57" s="134"/>
      <c r="B57" s="135" t="s">
        <v>147</v>
      </c>
      <c r="C57" s="136">
        <v>96650</v>
      </c>
      <c r="D57" s="137"/>
    </row>
  </sheetData>
  <mergeCells count="3">
    <mergeCell ref="A2:D2"/>
    <mergeCell ref="B3:C3"/>
    <mergeCell ref="C4:D4"/>
  </mergeCells>
  <pageMargins left="0.95" right="0.359027777777778" top="1" bottom="1" header="0.509027777777778" footer="0.509027777777778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workbookViewId="0">
      <selection activeCell="A2" sqref="$A2:$XFD2"/>
    </sheetView>
  </sheetViews>
  <sheetFormatPr defaultColWidth="9" defaultRowHeight="13.5" outlineLevelRow="5" outlineLevelCol="4"/>
  <cols>
    <col min="1" max="1" width="12.5" customWidth="1"/>
    <col min="2" max="4" width="22.375" customWidth="1"/>
    <col min="5" max="5" width="21" customWidth="1"/>
    <col min="6" max="6" width="12.625"/>
  </cols>
  <sheetData>
    <row r="1" ht="24" customHeight="1" spans="1:1">
      <c r="A1" s="119" t="s">
        <v>910</v>
      </c>
    </row>
    <row r="2" s="118" customFormat="1" ht="37" customHeight="1" spans="1:5">
      <c r="A2" s="120" t="s">
        <v>911</v>
      </c>
      <c r="B2" s="120"/>
      <c r="C2" s="120"/>
      <c r="D2" s="120"/>
      <c r="E2" s="120"/>
    </row>
    <row r="3" ht="24" customHeight="1" spans="1:5">
      <c r="A3" s="119"/>
      <c r="D3" s="2" t="s">
        <v>15</v>
      </c>
      <c r="E3" s="2"/>
    </row>
    <row r="4" ht="33" customHeight="1" spans="1:5">
      <c r="A4" s="121" t="s">
        <v>912</v>
      </c>
      <c r="B4" s="121" t="s">
        <v>913</v>
      </c>
      <c r="C4" s="121" t="s">
        <v>873</v>
      </c>
      <c r="D4" s="121" t="s">
        <v>875</v>
      </c>
      <c r="E4" s="121" t="s">
        <v>914</v>
      </c>
    </row>
    <row r="5" ht="33" customHeight="1" spans="1:5">
      <c r="A5" s="121">
        <f>SUM(B5:E5)</f>
        <v>831</v>
      </c>
      <c r="B5" s="121">
        <v>0</v>
      </c>
      <c r="C5" s="121">
        <v>313</v>
      </c>
      <c r="D5" s="121">
        <v>450</v>
      </c>
      <c r="E5" s="121">
        <v>68</v>
      </c>
    </row>
    <row r="6" ht="45" customHeight="1" spans="1:5">
      <c r="A6" s="122" t="s">
        <v>915</v>
      </c>
      <c r="B6" s="122"/>
      <c r="C6" s="122"/>
      <c r="D6" s="122"/>
      <c r="E6" s="122"/>
    </row>
  </sheetData>
  <mergeCells count="3">
    <mergeCell ref="A2:E2"/>
    <mergeCell ref="D3:E3"/>
    <mergeCell ref="A6:E6"/>
  </mergeCells>
  <printOptions horizontalCentered="1"/>
  <pageMargins left="0.393055555555556" right="0.393055555555556" top="1" bottom="1" header="0.511805555555556" footer="0.511805555555556"/>
  <pageSetup paperSize="9" orientation="portrait" horizontalDpi="600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A2" sqref="A2:C2"/>
    </sheetView>
  </sheetViews>
  <sheetFormatPr defaultColWidth="9" defaultRowHeight="14.25" outlineLevelCol="4"/>
  <cols>
    <col min="1" max="1" width="30.625" style="3" customWidth="1"/>
    <col min="2" max="3" width="36.75" style="3" customWidth="1"/>
    <col min="4" max="256" width="9" style="3"/>
    <col min="257" max="16384" width="9" style="115"/>
  </cols>
  <sheetData>
    <row r="1" ht="25" customHeight="1" spans="1:2">
      <c r="A1" s="3" t="s">
        <v>916</v>
      </c>
      <c r="B1" s="62"/>
    </row>
    <row r="2" ht="33" customHeight="1" spans="1:3">
      <c r="A2" s="63" t="s">
        <v>917</v>
      </c>
      <c r="B2" s="63"/>
      <c r="C2" s="63"/>
    </row>
    <row r="4" ht="20" customHeight="1" spans="3:3">
      <c r="C4" s="64" t="s">
        <v>15</v>
      </c>
    </row>
    <row r="5" ht="33" customHeight="1" spans="1:3">
      <c r="A5" s="65" t="s">
        <v>918</v>
      </c>
      <c r="B5" s="65" t="s">
        <v>919</v>
      </c>
      <c r="C5" s="65" t="s">
        <v>920</v>
      </c>
    </row>
    <row r="6" ht="33" customHeight="1" spans="1:3">
      <c r="A6" s="66">
        <v>2017</v>
      </c>
      <c r="B6" s="116">
        <v>44000</v>
      </c>
      <c r="C6" s="116">
        <v>33368.63</v>
      </c>
    </row>
    <row r="8" ht="23" customHeight="1" spans="1:5">
      <c r="A8" s="117" t="s">
        <v>921</v>
      </c>
      <c r="B8" s="117"/>
      <c r="C8" s="117"/>
      <c r="D8" s="117"/>
      <c r="E8" s="117"/>
    </row>
    <row r="9" ht="23" customHeight="1" spans="1:5">
      <c r="A9" s="117" t="s">
        <v>922</v>
      </c>
      <c r="B9" s="117"/>
      <c r="C9" s="117"/>
      <c r="D9" s="117"/>
      <c r="E9" s="117"/>
    </row>
  </sheetData>
  <mergeCells count="3">
    <mergeCell ref="A2:C2"/>
    <mergeCell ref="A8:E8"/>
    <mergeCell ref="A9:E9"/>
  </mergeCells>
  <printOptions horizontalCentered="1"/>
  <pageMargins left="0.751388888888889" right="0.751388888888889" top="0.786805555555556" bottom="0.786805555555556" header="0.507638888888889" footer="0.507638888888889"/>
  <pageSetup paperSize="9" scale="80" orientation="portrait" horizontalDpi="600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selection activeCell="A2" sqref="A2:H2"/>
    </sheetView>
  </sheetViews>
  <sheetFormatPr defaultColWidth="9" defaultRowHeight="14.25" outlineLevelCol="7"/>
  <cols>
    <col min="1" max="1" width="28.5" style="31" customWidth="1"/>
    <col min="2" max="2" width="7.125" style="31" customWidth="1"/>
    <col min="3" max="3" width="6.75" style="31" customWidth="1"/>
    <col min="4" max="4" width="8.25" style="31" customWidth="1"/>
    <col min="5" max="5" width="47.5" style="31" customWidth="1"/>
    <col min="6" max="6" width="6.375" style="31" customWidth="1"/>
    <col min="7" max="7" width="6.75" style="31" customWidth="1"/>
    <col min="8" max="8" width="8.875" style="31" customWidth="1"/>
    <col min="9" max="16384" width="9" style="31"/>
  </cols>
  <sheetData>
    <row r="1" ht="18" customHeight="1" spans="1:1">
      <c r="A1" s="69" t="s">
        <v>923</v>
      </c>
    </row>
    <row r="2" ht="33" customHeight="1" spans="1:8">
      <c r="A2" s="84" t="s">
        <v>924</v>
      </c>
      <c r="B2" s="84"/>
      <c r="C2" s="84"/>
      <c r="D2" s="84"/>
      <c r="E2" s="84"/>
      <c r="F2" s="84"/>
      <c r="G2" s="84"/>
      <c r="H2" s="84"/>
    </row>
    <row r="3" ht="20" customHeight="1" spans="1:8">
      <c r="A3" s="85"/>
      <c r="B3" s="86"/>
      <c r="C3" s="86"/>
      <c r="D3" s="86"/>
      <c r="E3" s="86"/>
      <c r="F3" s="86"/>
      <c r="G3" s="87" t="s">
        <v>15</v>
      </c>
      <c r="H3" s="87"/>
    </row>
    <row r="4" ht="20" customHeight="1" spans="1:8">
      <c r="A4" s="88" t="s">
        <v>925</v>
      </c>
      <c r="B4" s="89"/>
      <c r="C4" s="89"/>
      <c r="D4" s="90"/>
      <c r="E4" s="88" t="s">
        <v>926</v>
      </c>
      <c r="F4" s="89"/>
      <c r="G4" s="89"/>
      <c r="H4" s="90"/>
    </row>
    <row r="5" ht="36" customHeight="1" spans="1:8">
      <c r="A5" s="76" t="s">
        <v>927</v>
      </c>
      <c r="B5" s="91" t="s">
        <v>928</v>
      </c>
      <c r="C5" s="91" t="s">
        <v>20</v>
      </c>
      <c r="D5" s="92" t="s">
        <v>21</v>
      </c>
      <c r="E5" s="76" t="s">
        <v>18</v>
      </c>
      <c r="F5" s="91" t="s">
        <v>928</v>
      </c>
      <c r="G5" s="91" t="s">
        <v>20</v>
      </c>
      <c r="H5" s="92" t="s">
        <v>21</v>
      </c>
    </row>
    <row r="6" ht="20.1" customHeight="1" spans="1:8">
      <c r="A6" s="93" t="s">
        <v>929</v>
      </c>
      <c r="B6" s="94">
        <v>4</v>
      </c>
      <c r="C6" s="94"/>
      <c r="D6" s="95">
        <f>+(C6-B6)/B6*100</f>
        <v>-100</v>
      </c>
      <c r="E6" s="96" t="s">
        <v>930</v>
      </c>
      <c r="F6" s="94">
        <v>2700</v>
      </c>
      <c r="G6" s="94">
        <f>SUM(G7:G10)</f>
        <v>1805</v>
      </c>
      <c r="H6" s="95">
        <f t="shared" ref="H6:H12" si="0">+(G6-F6)/F6*100</f>
        <v>-33.1481481481482</v>
      </c>
    </row>
    <row r="7" ht="20.1" customHeight="1" spans="1:8">
      <c r="A7" s="93" t="s">
        <v>931</v>
      </c>
      <c r="B7" s="94"/>
      <c r="C7" s="94"/>
      <c r="D7" s="95"/>
      <c r="E7" s="97" t="s">
        <v>932</v>
      </c>
      <c r="F7" s="94">
        <v>2662</v>
      </c>
      <c r="G7" s="94">
        <v>1775</v>
      </c>
      <c r="H7" s="95">
        <f t="shared" si="0"/>
        <v>-33.320811419985</v>
      </c>
    </row>
    <row r="8" ht="20.1" customHeight="1" spans="1:8">
      <c r="A8" s="93" t="s">
        <v>933</v>
      </c>
      <c r="B8" s="94">
        <v>17</v>
      </c>
      <c r="C8" s="94">
        <v>20</v>
      </c>
      <c r="D8" s="95">
        <f>+(C8-B8)/B8*100</f>
        <v>17.6470588235294</v>
      </c>
      <c r="E8" s="98" t="s">
        <v>934</v>
      </c>
      <c r="F8" s="94">
        <v>15</v>
      </c>
      <c r="G8" s="99"/>
      <c r="H8" s="95">
        <f t="shared" si="0"/>
        <v>-100</v>
      </c>
    </row>
    <row r="9" ht="20.1" customHeight="1" spans="1:8">
      <c r="A9" s="93" t="s">
        <v>935</v>
      </c>
      <c r="B9" s="94"/>
      <c r="C9" s="94"/>
      <c r="D9" s="95"/>
      <c r="E9" s="97" t="s">
        <v>936</v>
      </c>
      <c r="F9" s="100">
        <v>6</v>
      </c>
      <c r="G9" s="101">
        <v>10</v>
      </c>
      <c r="H9" s="95">
        <f t="shared" si="0"/>
        <v>66.6666666666667</v>
      </c>
    </row>
    <row r="10" ht="20.1" customHeight="1" spans="1:8">
      <c r="A10" s="93" t="s">
        <v>937</v>
      </c>
      <c r="B10" s="94">
        <v>15</v>
      </c>
      <c r="C10" s="94"/>
      <c r="D10" s="95">
        <f>+(C10-B10)/B10*100</f>
        <v>-100</v>
      </c>
      <c r="E10" s="97" t="s">
        <v>938</v>
      </c>
      <c r="F10" s="100">
        <v>17</v>
      </c>
      <c r="G10" s="102">
        <v>20</v>
      </c>
      <c r="H10" s="95">
        <f t="shared" si="0"/>
        <v>17.6470588235294</v>
      </c>
    </row>
    <row r="11" ht="20.1" customHeight="1" spans="1:8">
      <c r="A11" s="93" t="s">
        <v>939</v>
      </c>
      <c r="B11" s="94">
        <v>19</v>
      </c>
      <c r="C11" s="94"/>
      <c r="D11" s="95"/>
      <c r="E11" s="103" t="s">
        <v>940</v>
      </c>
      <c r="F11" s="94">
        <v>24</v>
      </c>
      <c r="G11" s="104">
        <v>25</v>
      </c>
      <c r="H11" s="95">
        <f t="shared" si="0"/>
        <v>4.16666666666667</v>
      </c>
    </row>
    <row r="12" ht="20.1" customHeight="1" spans="1:8">
      <c r="A12" s="93" t="s">
        <v>941</v>
      </c>
      <c r="B12" s="94">
        <v>2738</v>
      </c>
      <c r="C12" s="105">
        <v>2000</v>
      </c>
      <c r="D12" s="95">
        <f>+(C12-B12)/B12*100</f>
        <v>-26.9539810080351</v>
      </c>
      <c r="E12" s="31" t="s">
        <v>942</v>
      </c>
      <c r="F12" s="106">
        <v>24</v>
      </c>
      <c r="G12" s="101">
        <v>25</v>
      </c>
      <c r="H12" s="95">
        <f t="shared" si="0"/>
        <v>4.16666666666667</v>
      </c>
    </row>
    <row r="13" ht="20.1" customHeight="1" spans="1:8">
      <c r="A13" s="93" t="s">
        <v>943</v>
      </c>
      <c r="B13" s="94">
        <v>5</v>
      </c>
      <c r="C13" s="107">
        <v>10</v>
      </c>
      <c r="D13" s="95">
        <f>+(C13-B13)/B13*100</f>
        <v>100</v>
      </c>
      <c r="E13" s="108"/>
      <c r="F13" s="102"/>
      <c r="G13" s="102"/>
      <c r="H13" s="95"/>
    </row>
    <row r="14" ht="20.1" customHeight="1" spans="1:8">
      <c r="A14" s="93" t="s">
        <v>944</v>
      </c>
      <c r="B14" s="94">
        <f>SUM(B6:B13)</f>
        <v>2798</v>
      </c>
      <c r="C14" s="94">
        <f>SUM(C6:C13)</f>
        <v>2030</v>
      </c>
      <c r="D14" s="95">
        <f>+(C14-B14)/B14*100</f>
        <v>-27.4481772694782</v>
      </c>
      <c r="E14" s="109" t="s">
        <v>945</v>
      </c>
      <c r="F14" s="110">
        <f>F6+F11</f>
        <v>2724</v>
      </c>
      <c r="G14" s="110">
        <f>G6+G11</f>
        <v>1830</v>
      </c>
      <c r="H14" s="95">
        <f>+(G14-F14)/F14*100</f>
        <v>-32.8193832599119</v>
      </c>
    </row>
    <row r="15" ht="20.1" customHeight="1" spans="1:8">
      <c r="A15" s="93" t="s">
        <v>946</v>
      </c>
      <c r="B15" s="94">
        <v>57</v>
      </c>
      <c r="C15" s="94"/>
      <c r="D15" s="95"/>
      <c r="E15" s="109" t="s">
        <v>947</v>
      </c>
      <c r="F15" s="110">
        <v>844</v>
      </c>
      <c r="G15" s="110"/>
      <c r="H15" s="110"/>
    </row>
    <row r="16" ht="20.1" customHeight="1" spans="1:8">
      <c r="A16" s="93" t="s">
        <v>948</v>
      </c>
      <c r="B16" s="94">
        <v>850</v>
      </c>
      <c r="C16" s="94"/>
      <c r="D16" s="95"/>
      <c r="E16" s="109" t="s">
        <v>949</v>
      </c>
      <c r="F16" s="110">
        <v>100</v>
      </c>
      <c r="G16" s="110">
        <v>100</v>
      </c>
      <c r="H16" s="110"/>
    </row>
    <row r="17" ht="20.1" customHeight="1" spans="1:8">
      <c r="A17" s="93" t="s">
        <v>950</v>
      </c>
      <c r="B17" s="94">
        <v>6</v>
      </c>
      <c r="C17" s="94"/>
      <c r="D17" s="95"/>
      <c r="E17" s="109" t="s">
        <v>951</v>
      </c>
      <c r="F17" s="110"/>
      <c r="G17" s="110">
        <v>100</v>
      </c>
      <c r="H17" s="110"/>
    </row>
    <row r="18" ht="20.1" customHeight="1" spans="1:8">
      <c r="A18" s="93"/>
      <c r="B18" s="94"/>
      <c r="C18" s="94"/>
      <c r="D18" s="95"/>
      <c r="E18" s="109" t="s">
        <v>952</v>
      </c>
      <c r="F18" s="110">
        <v>31</v>
      </c>
      <c r="G18" s="110"/>
      <c r="H18" s="110"/>
    </row>
    <row r="19" ht="20.1" customHeight="1" spans="1:8">
      <c r="A19" s="93"/>
      <c r="B19" s="94"/>
      <c r="C19" s="94"/>
      <c r="D19" s="95"/>
      <c r="E19" s="109"/>
      <c r="F19" s="110"/>
      <c r="G19" s="110"/>
      <c r="H19" s="110"/>
    </row>
    <row r="20" ht="20.1" customHeight="1" spans="1:8">
      <c r="A20" s="111" t="s">
        <v>953</v>
      </c>
      <c r="B20" s="112">
        <v>3699</v>
      </c>
      <c r="C20" s="112">
        <v>2030</v>
      </c>
      <c r="D20" s="113">
        <f>+(C20-B20)/B20*100</f>
        <v>-45.1203027845364</v>
      </c>
      <c r="E20" s="114" t="s">
        <v>954</v>
      </c>
      <c r="F20" s="114">
        <v>3699</v>
      </c>
      <c r="G20" s="114">
        <v>2030</v>
      </c>
      <c r="H20" s="113">
        <f>+(G20-F20)/F20*100</f>
        <v>-45.1203027845364</v>
      </c>
    </row>
  </sheetData>
  <mergeCells count="3">
    <mergeCell ref="A2:H2"/>
    <mergeCell ref="A4:D4"/>
    <mergeCell ref="E4:H4"/>
  </mergeCells>
  <pageMargins left="0.75" right="0.75" top="1" bottom="1" header="0.509027777777778" footer="0.509027777777778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目录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如风</cp:lastModifiedBy>
  <dcterms:created xsi:type="dcterms:W3CDTF">2018-01-31T10:05:00Z</dcterms:created>
  <dcterms:modified xsi:type="dcterms:W3CDTF">2018-02-26T06:15:34Z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