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tabRatio="946" firstSheet="3" activeTab="10"/>
  </bookViews>
  <sheets>
    <sheet name="封面" sheetId="1" r:id="rId1"/>
    <sheet name="总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</sheets>
  <definedNames>
    <definedName name="_xlnm.Print_Titles" localSheetId="13">'12'!$A:$A</definedName>
    <definedName name="_Order2" hidden="1">255</definedName>
  </definedNames>
  <calcPr fullCalcOnLoad="1"/>
</workbook>
</file>

<file path=xl/sharedStrings.xml><?xml version="1.0" encoding="utf-8"?>
<sst xmlns="http://schemas.openxmlformats.org/spreadsheetml/2006/main" count="1640" uniqueCount="965">
  <si>
    <t>财政预算报告附件</t>
  </si>
  <si>
    <t xml:space="preserve">
宁陕县2023年财政预算
执行情况和2024年财政预算
（草  案）</t>
  </si>
  <si>
    <t>宁陕县财政局</t>
  </si>
  <si>
    <t>目  录</t>
  </si>
  <si>
    <t>一、一般公共预算报表：</t>
  </si>
  <si>
    <t xml:space="preserve">    表1   2023年全县一般公共预算收入执行情况表</t>
  </si>
  <si>
    <t xml:space="preserve">    表2   2023年全县一般公共预算支出执行情况表</t>
  </si>
  <si>
    <t xml:space="preserve">    表3   2023年县级一般公共预算收入执行情况表 </t>
  </si>
  <si>
    <t xml:space="preserve">    表4   2023年县级一般公共预算支出执行情况表 </t>
  </si>
  <si>
    <t xml:space="preserve">    表5   2023年上级一般公共预算补助情况表</t>
  </si>
  <si>
    <t xml:space="preserve">    表6   2023年一般债务限额和余额情况表 </t>
  </si>
  <si>
    <t xml:space="preserve">    表7   2024年全县一般公共预算收入预算表</t>
  </si>
  <si>
    <t xml:space="preserve">    表8   2024年全县一般公共预算支出预算表</t>
  </si>
  <si>
    <t xml:space="preserve">    表9   2024年县级一般公共预算收入预算表</t>
  </si>
  <si>
    <t xml:space="preserve">    表10  2024年县级一般公共预算支出预算总表</t>
  </si>
  <si>
    <t xml:space="preserve">    表11  2024年县级一般公共预算支出预算表</t>
  </si>
  <si>
    <t xml:space="preserve">    表10  2024年新增一般债券安排情况表</t>
  </si>
  <si>
    <t xml:space="preserve">    表12  2024年县级一般公共预算支出经济分类预算表</t>
  </si>
  <si>
    <t xml:space="preserve">    表13  2024年一般公共预算基本支出经济分类明细表</t>
  </si>
  <si>
    <t xml:space="preserve">    表14  2024年县级税收返还和转移支付预算总表</t>
  </si>
  <si>
    <t xml:space="preserve">    表15  2024年全县一般公共预算对镇专项转移支付预算表</t>
  </si>
  <si>
    <t xml:space="preserve">    表16  2024年全县一般公共预算专项转移支付分镇预算表</t>
  </si>
  <si>
    <t xml:space="preserve">    表17  2024年新增一般债券项目安排情况表</t>
  </si>
  <si>
    <t>二、政府性基金预算报表：</t>
  </si>
  <si>
    <t xml:space="preserve">    表18  2023年全县政府性基金预算收入执行情况表</t>
  </si>
  <si>
    <t xml:space="preserve">    表19  2023年全县政府性基金预算支出执行情况表</t>
  </si>
  <si>
    <t xml:space="preserve">    表20  2023年县级政府性基金预算收入执行情况表</t>
  </si>
  <si>
    <t xml:space="preserve">    表21  2023年县级政府性基金预算支出执行情况表</t>
  </si>
  <si>
    <t xml:space="preserve">    表22  2023年上级政府性基金补助情况表</t>
  </si>
  <si>
    <t xml:space="preserve">    表23  2023年专项债务限额和余额情况表</t>
  </si>
  <si>
    <t xml:space="preserve">    表24  2024年全县政府性基金预算收入预算表</t>
  </si>
  <si>
    <t xml:space="preserve">    表25  2024年全县政府性基金预算支出预算表</t>
  </si>
  <si>
    <t xml:space="preserve">    表26  2024年县级政府性基金预算收入预算表
</t>
  </si>
  <si>
    <t xml:space="preserve">    表27  2024年县级政府性基金预算支出预算总表</t>
  </si>
  <si>
    <t xml:space="preserve">    表28  2024年县级政府性基金预算支出预算表</t>
  </si>
  <si>
    <t xml:space="preserve">    表29  2024年县级政府性基金预算转移支付预算表</t>
  </si>
  <si>
    <t xml:space="preserve">    表30  2024年县级政府性基金预算转移支付分镇预算表</t>
  </si>
  <si>
    <t xml:space="preserve">    表31  2024年新增专项债券安排方案表</t>
  </si>
  <si>
    <t>三、国有资本经营预算报表</t>
  </si>
  <si>
    <t xml:space="preserve">    表32   2023年全县国有资本经营预算收入执行情况表</t>
  </si>
  <si>
    <t xml:space="preserve">    表33   2023年全县国有资本经营预算支出执行情况表</t>
  </si>
  <si>
    <t xml:space="preserve">    表34   2023年县级国有资本经营预算收入执行情况表</t>
  </si>
  <si>
    <t xml:space="preserve">    表35   2023年县级国有资本经营预算支出执行情况表</t>
  </si>
  <si>
    <t xml:space="preserve">    表36   2024年全县国有资本经营预算收入预算表</t>
  </si>
  <si>
    <t xml:space="preserve">    表37   2024年全县国有资本经营预算支出预算表</t>
  </si>
  <si>
    <t xml:space="preserve">    表38   2024年县级国有资本经营预算收入预算表</t>
  </si>
  <si>
    <t xml:space="preserve">    表39   2024年县级国有资本经营预算支出预算表</t>
  </si>
  <si>
    <t xml:space="preserve">    表40   2024年县级国有资本经营预算转移支付分镇预算表</t>
  </si>
  <si>
    <t>四、社会保险基金预算报表：</t>
  </si>
  <si>
    <t xml:space="preserve">    表41   2023年全县社会保险基金收入预算执行情况表</t>
  </si>
  <si>
    <t/>
  </si>
  <si>
    <t xml:space="preserve">    表42   2023年全县社会保险基金支出预算执行情况表</t>
  </si>
  <si>
    <t xml:space="preserve">    表43   2024年全县社会保险基金收入预算表</t>
  </si>
  <si>
    <t xml:space="preserve">    表44   2024年全县社会保险基金支出预算表</t>
  </si>
  <si>
    <t>2023年全县一般公共预算收入执行情况表</t>
  </si>
  <si>
    <t>表1</t>
  </si>
  <si>
    <t>单位：万元</t>
  </si>
  <si>
    <t>项  目</t>
  </si>
  <si>
    <t>2022年决算数</t>
  </si>
  <si>
    <t>2023年预算数</t>
  </si>
  <si>
    <t>2023年执行数</t>
  </si>
  <si>
    <t>执行数占预算%</t>
  </si>
  <si>
    <t>执行数比上年±%</t>
  </si>
  <si>
    <t>一、税收收入</t>
  </si>
  <si>
    <t xml:space="preserve">  1、增值税</t>
  </si>
  <si>
    <t xml:space="preserve">  2、企业所得税</t>
  </si>
  <si>
    <t xml:space="preserve">  3、个人所得税</t>
  </si>
  <si>
    <t xml:space="preserve">  4、资源税</t>
  </si>
  <si>
    <t xml:space="preserve">  5、城市维护建设税</t>
  </si>
  <si>
    <t xml:space="preserve">  6、房产税</t>
  </si>
  <si>
    <t xml:space="preserve">  7、印花税</t>
  </si>
  <si>
    <t xml:space="preserve">  8、城镇土地使用税</t>
  </si>
  <si>
    <t xml:space="preserve">  9、土地增值税</t>
  </si>
  <si>
    <t xml:space="preserve">  10、车船税</t>
  </si>
  <si>
    <t xml:space="preserve">  11、耕地占用税</t>
  </si>
  <si>
    <t xml:space="preserve">  12、契税</t>
  </si>
  <si>
    <t xml:space="preserve">  13.环境保护税</t>
  </si>
  <si>
    <t>二、非税收入</t>
  </si>
  <si>
    <t xml:space="preserve">  1、专项收入</t>
  </si>
  <si>
    <t xml:space="preserve">  2、行政事业性收费收入</t>
  </si>
  <si>
    <t xml:space="preserve">  3、罚没收入</t>
  </si>
  <si>
    <t xml:space="preserve">  4、国有资源（资产）有偿使用收入</t>
  </si>
  <si>
    <t xml:space="preserve">  5、政府住房基金收入</t>
  </si>
  <si>
    <t xml:space="preserve">  6、其他收入</t>
  </si>
  <si>
    <t>地方一般公共预算收入合计</t>
  </si>
  <si>
    <t>上划中省市收入</t>
  </si>
  <si>
    <t>一般公共预算收入合计</t>
  </si>
  <si>
    <t>2023年全县一般公共预算支出执行情况表</t>
  </si>
  <si>
    <t>表2</t>
  </si>
  <si>
    <t>项         目</t>
  </si>
  <si>
    <t>2022年决
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</si>
  <si>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</si>
  <si>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</si>
  <si>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</si>
  <si>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</si>
  <si>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</si>
  <si>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</si>
  <si>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</si>
  <si>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</si>
  <si>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</si>
  <si>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</si>
  <si>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</si>
  <si>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</si>
  <si>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</si>
  <si>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</si>
  <si>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—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</si>
  <si>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</si>
  <si>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</si>
  <si>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</si>
  <si>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</si>
  <si>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</si>
  <si>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</si>
  <si>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</si>
  <si>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</si>
  <si>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支出合计</t>
  </si>
  <si>
    <t>表3</t>
  </si>
  <si>
    <t>表4</t>
  </si>
  <si>
    <t>2023年上级一般公共预算补助情况表</t>
  </si>
  <si>
    <t>表5</t>
  </si>
  <si>
    <t>项       目</t>
  </si>
  <si>
    <t>金额</t>
  </si>
  <si>
    <t xml:space="preserve">  返还性收入</t>
  </si>
  <si>
    <t xml:space="preserve">  一般性转移支付收入</t>
  </si>
  <si>
    <t xml:space="preserve">     体制补助收入</t>
  </si>
  <si>
    <t xml:space="preserve">     均衡性转移支付收入</t>
  </si>
  <si>
    <t xml:space="preserve">     重点生态功能区转移支付补助收入</t>
  </si>
  <si>
    <t xml:space="preserve">     县级基本财力保障机制奖补资金收入</t>
  </si>
  <si>
    <t xml:space="preserve">     结算补助收入</t>
  </si>
  <si>
    <t>欠发达地区转移支付</t>
  </si>
  <si>
    <t>公共安全共同财政事权转移支付收入</t>
  </si>
  <si>
    <t>教育共同财政事权转移支付收入</t>
  </si>
  <si>
    <t>科学技术共同财政事权转移支付收入</t>
  </si>
  <si>
    <t>文化旅游体育与传媒共同财政事权转移支付收入</t>
  </si>
  <si>
    <t>社会保障和就业共同财政事权转移支付收入</t>
  </si>
  <si>
    <t>医疗卫生共同财政事权转移支付收入</t>
  </si>
  <si>
    <t>节能环保共同财政事权转移支付收入</t>
  </si>
  <si>
    <t>农林水共同财政事权转移支付收入</t>
  </si>
  <si>
    <t>交通运输共同财政事权转移支付收入</t>
  </si>
  <si>
    <t>自然资源海洋气象等共同财政事权转移支付收入</t>
  </si>
  <si>
    <t>住房保障共同财政事权转移支付收入</t>
  </si>
  <si>
    <t>灾害防治及应急管理共同财政事权转移支付收入</t>
  </si>
  <si>
    <t>补充县区财力转移支付收入</t>
  </si>
  <si>
    <t>固定数额补助收入</t>
  </si>
  <si>
    <t>革命老区转移支付收入</t>
  </si>
  <si>
    <t>1208</t>
  </si>
  <si>
    <t>巩固脱贫攻坚成果衔接乡村振兴转移支付收入</t>
  </si>
  <si>
    <t>增值税留抵退税转移支付收入</t>
  </si>
  <si>
    <t>254</t>
  </si>
  <si>
    <t>其他退税减税降费转移支付收入</t>
  </si>
  <si>
    <t xml:space="preserve">  专项转移支付收入</t>
  </si>
  <si>
    <t>（1）一般公共服务</t>
  </si>
  <si>
    <t>（2）国防支出</t>
  </si>
  <si>
    <t>-</t>
  </si>
  <si>
    <t>（3）公共安全</t>
  </si>
  <si>
    <t>（4）教育</t>
  </si>
  <si>
    <t>（5）科学技术</t>
  </si>
  <si>
    <t>（6）文化旅游体育与传媒</t>
  </si>
  <si>
    <t>（7）社会保障和就业</t>
  </si>
  <si>
    <t>（8）卫生健康</t>
  </si>
  <si>
    <t>（9）节能环保</t>
  </si>
  <si>
    <t>（10）城乡社区</t>
  </si>
  <si>
    <t>（11）农林水</t>
  </si>
  <si>
    <t>（12）交通运输</t>
  </si>
  <si>
    <t>（13）资源勘探信息等</t>
  </si>
  <si>
    <t>（14）商业服务业等</t>
  </si>
  <si>
    <t>（15）金融</t>
  </si>
  <si>
    <t>（16）自然资源海洋气象等</t>
  </si>
  <si>
    <t>（17）住房保障</t>
  </si>
  <si>
    <t>（18）粮油物资储备</t>
  </si>
  <si>
    <t>（19）灾害防治及应急管理</t>
  </si>
  <si>
    <t>（20）其他收入</t>
  </si>
  <si>
    <t>收入总计</t>
  </si>
  <si>
    <t>2023年一般债务限额和余额情况表</t>
  </si>
  <si>
    <t>表6</t>
  </si>
  <si>
    <t xml:space="preserve">             单位：万元</t>
  </si>
  <si>
    <t>年度</t>
  </si>
  <si>
    <t>一般债务</t>
  </si>
  <si>
    <t>限额</t>
  </si>
  <si>
    <t>余额</t>
  </si>
  <si>
    <t>注：1、地方政府性债务限额由市政府核定；</t>
  </si>
  <si>
    <t xml:space="preserve">    2、债务余额为截止2023年12月31日债务余额。</t>
  </si>
  <si>
    <t>2024年全县一般公共预算收入预算表</t>
  </si>
  <si>
    <t>表7</t>
  </si>
  <si>
    <t>2024年预算数</t>
  </si>
  <si>
    <r>
      <t>预算数比上年</t>
    </r>
    <r>
      <rPr>
        <b/>
        <sz val="12"/>
        <rFont val="宋体"/>
        <family val="0"/>
      </rPr>
      <t>±</t>
    </r>
    <r>
      <rPr>
        <b/>
        <sz val="12"/>
        <rFont val="宋体"/>
        <family val="0"/>
      </rPr>
      <t>%</t>
    </r>
  </si>
  <si>
    <t xml:space="preserve">                 收入合计</t>
  </si>
  <si>
    <t>2024年全县一般公共预算支出预算表</t>
  </si>
  <si>
    <t>表8</t>
  </si>
  <si>
    <t>2023年  
预算数</t>
  </si>
  <si>
    <t>2024年
预算数</t>
  </si>
  <si>
    <t>预算数比上年预算±%</t>
  </si>
  <si>
    <t>二十、预备费</t>
  </si>
  <si>
    <t>二十二、其他支出</t>
  </si>
  <si>
    <t xml:space="preserve">  支出合计</t>
  </si>
  <si>
    <t>　　专项上解支出</t>
  </si>
  <si>
    <t xml:space="preserve">    一般债券还本</t>
  </si>
  <si>
    <t>支出总计</t>
  </si>
  <si>
    <t>2024年县级一般公共预算收入预算表</t>
  </si>
  <si>
    <t>表9</t>
  </si>
  <si>
    <t>2024年县级一般公共预算支出预算表</t>
  </si>
  <si>
    <t>表10</t>
  </si>
  <si>
    <t>2024年一般公共预算支出功能分类明细表</t>
  </si>
  <si>
    <t>表11</t>
  </si>
  <si>
    <t>预算科目编码</t>
  </si>
  <si>
    <t>项    目</t>
  </si>
  <si>
    <t>年初预算数</t>
  </si>
  <si>
    <t>类</t>
  </si>
  <si>
    <t>款</t>
  </si>
  <si>
    <t>项</t>
  </si>
  <si>
    <t>一般公共预算支出</t>
  </si>
  <si>
    <t>合计</t>
  </si>
  <si>
    <t>201</t>
  </si>
  <si>
    <t>一般公共服务支出</t>
  </si>
  <si>
    <t>　　20101</t>
  </si>
  <si>
    <t>人大事务</t>
  </si>
  <si>
    <t>行政运行</t>
  </si>
  <si>
    <t>代表工作</t>
  </si>
  <si>
    <t>其他人大事务支出</t>
  </si>
  <si>
    <t>　　20102</t>
  </si>
  <si>
    <t>政协事务</t>
  </si>
  <si>
    <t>委员视察</t>
  </si>
  <si>
    <t>其他政协事务支出</t>
  </si>
  <si>
    <t>　　20103</t>
  </si>
  <si>
    <t>政府办公厅(室)及相关机构事务</t>
  </si>
  <si>
    <t>一般行政管理事务</t>
  </si>
  <si>
    <t>其他政府办公厅(室)及相关机构事务支出</t>
  </si>
  <si>
    <t>　　20104</t>
  </si>
  <si>
    <t>发展与改革事务</t>
  </si>
  <si>
    <t>　　20105</t>
  </si>
  <si>
    <t>统计信息事务</t>
  </si>
  <si>
    <t>　　20106</t>
  </si>
  <si>
    <t>财政事务</t>
  </si>
  <si>
    <t>信息化建设</t>
  </si>
  <si>
    <t>　　20108</t>
  </si>
  <si>
    <t>审计事务</t>
  </si>
  <si>
    <t>　　20111</t>
  </si>
  <si>
    <t>纪检监察事务</t>
  </si>
  <si>
    <t>　　20113</t>
  </si>
  <si>
    <t>商贸事务</t>
  </si>
  <si>
    <t>招商引资</t>
  </si>
  <si>
    <t>事业运行</t>
  </si>
  <si>
    <t>其他商贸事务支出</t>
  </si>
  <si>
    <t>　　20126</t>
  </si>
  <si>
    <t>档案事务</t>
  </si>
  <si>
    <t>档案馆</t>
  </si>
  <si>
    <t>其他档案事务支出</t>
  </si>
  <si>
    <t>　　20128</t>
  </si>
  <si>
    <t>民主党派及工商联事务</t>
  </si>
  <si>
    <t>　　20129</t>
  </si>
  <si>
    <t>群众团体事务</t>
  </si>
  <si>
    <t>工会事务</t>
  </si>
  <si>
    <t>其他群众团体事务支出</t>
  </si>
  <si>
    <t>　　20131</t>
  </si>
  <si>
    <t>党委办公厅(室)及相关机构事务</t>
  </si>
  <si>
    <t>其他党委办公厅(室)及相关机构事务支出</t>
  </si>
  <si>
    <t>　　20132</t>
  </si>
  <si>
    <t>组织事务</t>
  </si>
  <si>
    <t>其他组织事务支出</t>
  </si>
  <si>
    <t>　　20133</t>
  </si>
  <si>
    <t>宣传事务</t>
  </si>
  <si>
    <t>其他宣传事务支出</t>
  </si>
  <si>
    <t>　　20134</t>
  </si>
  <si>
    <t>统战事务</t>
  </si>
  <si>
    <t>其他统战事务支出</t>
  </si>
  <si>
    <t>　　20136</t>
  </si>
  <si>
    <t>其他共产党事务支出</t>
  </si>
  <si>
    <t>　　20138</t>
  </si>
  <si>
    <t>市场监督管理事务</t>
  </si>
  <si>
    <t>质量安全监管</t>
  </si>
  <si>
    <t>其他市场监督管理事务</t>
  </si>
  <si>
    <t>　　20140</t>
  </si>
  <si>
    <t>信访事务</t>
  </si>
  <si>
    <t>信访业务</t>
  </si>
  <si>
    <t>　　20199</t>
  </si>
  <si>
    <t>其他一般公共服务支出</t>
  </si>
  <si>
    <t>204</t>
  </si>
  <si>
    <t>公共安全支出</t>
  </si>
  <si>
    <t>　　20401</t>
  </si>
  <si>
    <t>武装警察部队</t>
  </si>
  <si>
    <t>其他武装警察部队支出</t>
  </si>
  <si>
    <t>　　20402</t>
  </si>
  <si>
    <t>公安</t>
  </si>
  <si>
    <t>执法办案</t>
  </si>
  <si>
    <t>其他公安支出</t>
  </si>
  <si>
    <t>　　20406</t>
  </si>
  <si>
    <t>司法</t>
  </si>
  <si>
    <t>公共法律服务</t>
  </si>
  <si>
    <t xml:space="preserve">     20499</t>
  </si>
  <si>
    <t>其他公共安全支出</t>
  </si>
  <si>
    <t>205</t>
  </si>
  <si>
    <t>教育支出</t>
  </si>
  <si>
    <t>　　20501</t>
  </si>
  <si>
    <t>教育管理事务</t>
  </si>
  <si>
    <t>　　20502</t>
  </si>
  <si>
    <t>普通教育</t>
  </si>
  <si>
    <t>学前教育</t>
  </si>
  <si>
    <t>小学教育</t>
  </si>
  <si>
    <t>初中教育</t>
  </si>
  <si>
    <t>高中教育</t>
  </si>
  <si>
    <t>其他普通教育支出</t>
  </si>
  <si>
    <t xml:space="preserve">     20507</t>
  </si>
  <si>
    <t>特殊教育</t>
  </si>
  <si>
    <t>特殊学校教育</t>
  </si>
  <si>
    <t>其他特殊教育支出</t>
  </si>
  <si>
    <t>　　20508</t>
  </si>
  <si>
    <t>进修及培训</t>
  </si>
  <si>
    <t>教师进修</t>
  </si>
  <si>
    <t>干部教育</t>
  </si>
  <si>
    <t>教育费附加安排的支出</t>
  </si>
  <si>
    <t>其他教育费附加安排的支出</t>
  </si>
  <si>
    <t>206</t>
  </si>
  <si>
    <t>科学技术支出</t>
  </si>
  <si>
    <t>　　20607</t>
  </si>
  <si>
    <t>科学技术普及</t>
  </si>
  <si>
    <t>机构运行</t>
  </si>
  <si>
    <t>207</t>
  </si>
  <si>
    <t>文化旅游体育与传媒支出</t>
  </si>
  <si>
    <t>　　20701</t>
  </si>
  <si>
    <t>文化和旅游</t>
  </si>
  <si>
    <t>图书馆</t>
  </si>
  <si>
    <t>群众文化</t>
  </si>
  <si>
    <t>其他文化和旅游支出</t>
  </si>
  <si>
    <t xml:space="preserve">     20703</t>
  </si>
  <si>
    <t>体育</t>
  </si>
  <si>
    <t>其他体育支出</t>
  </si>
  <si>
    <t>　　20708</t>
  </si>
  <si>
    <t>广播电视</t>
  </si>
  <si>
    <t>机关服务</t>
  </si>
  <si>
    <t>其他广播电视支出</t>
  </si>
  <si>
    <t>208</t>
  </si>
  <si>
    <t>社会保障和就业支出</t>
  </si>
  <si>
    <t>　　20801</t>
  </si>
  <si>
    <t>人力资源和社会保障管理事务</t>
  </si>
  <si>
    <t>其他人力资源和社会保障管理事务支出</t>
  </si>
  <si>
    <t>　　20802</t>
  </si>
  <si>
    <t>民政管理事务</t>
  </si>
  <si>
    <t>其他民政管理事务支出</t>
  </si>
  <si>
    <t>　　20805</t>
  </si>
  <si>
    <t>行政事业单位养老支出</t>
  </si>
  <si>
    <t>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</si>
  <si>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</si>
  <si>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</si>
  <si>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</si>
  <si>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</si>
  <si>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 xml:space="preserve">     20807</t>
  </si>
  <si>
    <t>就业补助</t>
  </si>
  <si>
    <t>其他就业补助支出</t>
  </si>
  <si>
    <t>　　20808</t>
  </si>
  <si>
    <t>抚恤</t>
  </si>
  <si>
    <t>死亡抚恤</t>
  </si>
  <si>
    <t>伤残抚恤</t>
  </si>
  <si>
    <t>义务兵优待</t>
  </si>
  <si>
    <t>其他优抚支出</t>
  </si>
  <si>
    <t xml:space="preserve">     20809</t>
  </si>
  <si>
    <t>退役安置</t>
  </si>
  <si>
    <t>退役士兵安置</t>
  </si>
  <si>
    <t>军队转业干部安置</t>
  </si>
  <si>
    <t>　　20810</t>
  </si>
  <si>
    <t>社会福利</t>
  </si>
  <si>
    <t>社会福利事业单位</t>
  </si>
  <si>
    <t>　　20811</t>
  </si>
  <si>
    <t>残疾人事业</t>
  </si>
  <si>
    <t>残疾人康复</t>
  </si>
  <si>
    <t>残疾人就业</t>
  </si>
  <si>
    <t>残疾人生活和护理补贴</t>
  </si>
  <si>
    <t>其他残疾人事业支出</t>
  </si>
  <si>
    <t>　　20821</t>
  </si>
  <si>
    <t>特困人员救助供养</t>
  </si>
  <si>
    <t>农村特困人员救助供养支出</t>
  </si>
  <si>
    <t>　　20826</t>
  </si>
  <si>
    <t>财政对基本养老保险基金的补助</t>
  </si>
  <si>
    <t>财政对城乡居民基本养老保险基金的补助</t>
  </si>
  <si>
    <t>　　20828</t>
  </si>
  <si>
    <t>退役军人管理事务</t>
  </si>
  <si>
    <t>其他退役军人事务管理支出</t>
  </si>
  <si>
    <t>　　20899</t>
  </si>
  <si>
    <t>其他社会保障和就业支出</t>
  </si>
  <si>
    <t>210</t>
  </si>
  <si>
    <t>卫生健康支出</t>
  </si>
  <si>
    <t>　　21001</t>
  </si>
  <si>
    <t>卫生健康管理事务</t>
  </si>
  <si>
    <t>　　21002</t>
  </si>
  <si>
    <t>公立医院</t>
  </si>
  <si>
    <t>综合医院</t>
  </si>
  <si>
    <t>中医(民族)医院</t>
  </si>
  <si>
    <t>其他公立医院支出</t>
  </si>
  <si>
    <t>　　21003</t>
  </si>
  <si>
    <t>基层医疗卫生机构</t>
  </si>
  <si>
    <t>乡镇卫生院</t>
  </si>
  <si>
    <t>其他基层医疗卫生机构支出</t>
  </si>
  <si>
    <t>　　21004</t>
  </si>
  <si>
    <t>公共卫生</t>
  </si>
  <si>
    <t>疾病预防控制机构</t>
  </si>
  <si>
    <t>卫生监督机构</t>
  </si>
  <si>
    <t>妇幼保健机构</t>
  </si>
  <si>
    <t>基本公共卫生服务</t>
  </si>
  <si>
    <t>重大公共卫生服务</t>
  </si>
  <si>
    <t>　　21007</t>
  </si>
  <si>
    <t>计划生育事务</t>
  </si>
  <si>
    <t>计划生育服务</t>
  </si>
  <si>
    <t>其他计划生育事务支出</t>
  </si>
  <si>
    <t>　　21011</t>
  </si>
  <si>
    <t>行政事业单位医疗</t>
  </si>
  <si>
    <t>行政单位医疗</t>
  </si>
  <si>
    <t>事业单位医疗</t>
  </si>
  <si>
    <t>　　21012</t>
  </si>
  <si>
    <t>财政对基本医疗保险基金的补助</t>
  </si>
  <si>
    <t>财政对城乡居民基本医疗保险基金的补助</t>
  </si>
  <si>
    <t xml:space="preserve">     21014</t>
  </si>
  <si>
    <t>优抚对象医疗</t>
  </si>
  <si>
    <t>优抚对象医疗补助</t>
  </si>
  <si>
    <t>　　21015</t>
  </si>
  <si>
    <t>医疗保障管理事务</t>
  </si>
  <si>
    <t>医疗保障经办事务</t>
  </si>
  <si>
    <t>　　21016</t>
  </si>
  <si>
    <t>老龄卫生健康事务</t>
  </si>
  <si>
    <t>211</t>
  </si>
  <si>
    <t>节能环保支出</t>
  </si>
  <si>
    <t>　　21102</t>
  </si>
  <si>
    <t>环境监测与监察</t>
  </si>
  <si>
    <t>其他环境监测与监察支出</t>
  </si>
  <si>
    <t>　　21103</t>
  </si>
  <si>
    <t>污染防治</t>
  </si>
  <si>
    <t>水体</t>
  </si>
  <si>
    <t>森林保护修复</t>
  </si>
  <si>
    <t>森林管护</t>
  </si>
  <si>
    <t>其他森林保护修复支出</t>
  </si>
  <si>
    <t>自然生态保护</t>
  </si>
  <si>
    <t>生态保护</t>
  </si>
  <si>
    <t>农村环境保护</t>
  </si>
  <si>
    <t>生物及物种资源保护</t>
  </si>
  <si>
    <t>212</t>
  </si>
  <si>
    <t>城乡社区支出</t>
  </si>
  <si>
    <t>　　21201</t>
  </si>
  <si>
    <t>城乡社区管理事务</t>
  </si>
  <si>
    <t>　　21203</t>
  </si>
  <si>
    <t>城乡社区公共设施</t>
  </si>
  <si>
    <t>小城镇基础设施建设</t>
  </si>
  <si>
    <t>其他城乡社区公共设施支出</t>
  </si>
  <si>
    <t>213</t>
  </si>
  <si>
    <t>农林水支出</t>
  </si>
  <si>
    <t>　　21301</t>
  </si>
  <si>
    <t>农业农村</t>
  </si>
  <si>
    <t>稳定农民收入补贴</t>
  </si>
  <si>
    <t>农业生产发展</t>
  </si>
  <si>
    <t>耕地建设与利用</t>
  </si>
  <si>
    <t>　　21302</t>
  </si>
  <si>
    <t>林业和草原</t>
  </si>
  <si>
    <t>事业机构</t>
  </si>
  <si>
    <t>森林资源培育</t>
  </si>
  <si>
    <t>森林资源管理</t>
  </si>
  <si>
    <t>湿地保护</t>
  </si>
  <si>
    <t>林业草原防灾减灾</t>
  </si>
  <si>
    <t>退耕还林还草</t>
  </si>
  <si>
    <t>　　21303</t>
  </si>
  <si>
    <t>水利</t>
  </si>
  <si>
    <t>水利行业业务管理</t>
  </si>
  <si>
    <t>水利工程运行与维护</t>
  </si>
  <si>
    <t>水土保持</t>
  </si>
  <si>
    <t>水资源节约管理与保护</t>
  </si>
  <si>
    <t>防汛</t>
  </si>
  <si>
    <t>农村供水</t>
  </si>
  <si>
    <t>其他水利支出</t>
  </si>
  <si>
    <t>　　21305</t>
  </si>
  <si>
    <t>巩固脱贫攻坚成果衔接乡村振兴</t>
  </si>
  <si>
    <t>农村基础设施建设</t>
  </si>
  <si>
    <t>生产发展</t>
  </si>
  <si>
    <t>其他巩固脱贫攻坚成果衔接乡村振兴支出</t>
  </si>
  <si>
    <t>　　21307</t>
  </si>
  <si>
    <t>农村综合改革</t>
  </si>
  <si>
    <t>对村级公益事业建设的补助</t>
  </si>
  <si>
    <t>对村民委员会和村党支部的补助</t>
  </si>
  <si>
    <t xml:space="preserve">     21308</t>
  </si>
  <si>
    <t>普惠金融发展指出</t>
  </si>
  <si>
    <t>农业保险保费补贴</t>
  </si>
  <si>
    <t>其他普惠金融发展支出</t>
  </si>
  <si>
    <t>214</t>
  </si>
  <si>
    <t>交通运输支出</t>
  </si>
  <si>
    <t>　　21401</t>
  </si>
  <si>
    <t>公路水路运输</t>
  </si>
  <si>
    <t>公路养护</t>
  </si>
  <si>
    <t>公路运输管理</t>
  </si>
  <si>
    <t>其他公路水路运输支出</t>
  </si>
  <si>
    <t>215</t>
  </si>
  <si>
    <t>资源勘探工业信息等支出</t>
  </si>
  <si>
    <t>　　21508</t>
  </si>
  <si>
    <t>支持中小企业发展和管理支出</t>
  </si>
  <si>
    <t>中小企业发展专项</t>
  </si>
  <si>
    <t>220</t>
  </si>
  <si>
    <t>自然资源海洋气象等支出</t>
  </si>
  <si>
    <t>　　22001</t>
  </si>
  <si>
    <t>自然资源事务</t>
  </si>
  <si>
    <t>　　22005</t>
  </si>
  <si>
    <t>气象事务</t>
  </si>
  <si>
    <t>其他气象事务支出</t>
  </si>
  <si>
    <t>221</t>
  </si>
  <si>
    <t>住房保障支出</t>
  </si>
  <si>
    <t>　　22101</t>
  </si>
  <si>
    <t>保障性安居工程支出</t>
  </si>
  <si>
    <t>农村危房改造</t>
  </si>
  <si>
    <t>保障性住房租金补贴</t>
  </si>
  <si>
    <t>　　22102</t>
  </si>
  <si>
    <t>住房改革支出</t>
  </si>
  <si>
    <t>住房公积金</t>
  </si>
  <si>
    <t>222</t>
  </si>
  <si>
    <t>粮油物资储备支出</t>
  </si>
  <si>
    <t>　　22201</t>
  </si>
  <si>
    <t>粮油物资事务</t>
  </si>
  <si>
    <t>粮食财务挂账利息补贴</t>
  </si>
  <si>
    <t>　　22204</t>
  </si>
  <si>
    <t>粮油储备</t>
  </si>
  <si>
    <t>储备粮油补贴</t>
  </si>
  <si>
    <t>224</t>
  </si>
  <si>
    <t>灾害防治及应急管理支出</t>
  </si>
  <si>
    <t>　　22401</t>
  </si>
  <si>
    <t>应急管理事务</t>
  </si>
  <si>
    <t>其他应急管理支出</t>
  </si>
  <si>
    <t>　　22402</t>
  </si>
  <si>
    <t>消防救援事务</t>
  </si>
  <si>
    <t>消防应急救援</t>
  </si>
  <si>
    <t>　　22406</t>
  </si>
  <si>
    <t>自然灾害防治</t>
  </si>
  <si>
    <t>地质灾害防治</t>
  </si>
  <si>
    <t>预备费</t>
  </si>
  <si>
    <t>229</t>
  </si>
  <si>
    <t>其他支出</t>
  </si>
  <si>
    <t>　　22999</t>
  </si>
  <si>
    <t>232</t>
  </si>
  <si>
    <t>债务付息支出</t>
  </si>
  <si>
    <t>　　23203</t>
  </si>
  <si>
    <t>地方政府一般债务付息支出</t>
  </si>
  <si>
    <t>地方政府一般债券付息支出</t>
  </si>
  <si>
    <t xml:space="preserve">    其他支出</t>
  </si>
  <si>
    <t xml:space="preserve">       其他支出</t>
  </si>
  <si>
    <t xml:space="preserve">    地方政府一般债务付息支出</t>
  </si>
  <si>
    <t xml:space="preserve">       地方政府一般债券付息支出</t>
  </si>
  <si>
    <t xml:space="preserve">    宁陕县2024年一般公共预算支出经济分类明细表
              </t>
  </si>
  <si>
    <t xml:space="preserve">宁陕县2024年一般公共预算支出经济分类明细表
               </t>
  </si>
  <si>
    <t>宁陕县2024年一般公共预算支出经济分类明细表</t>
  </si>
  <si>
    <t>表12</t>
  </si>
  <si>
    <t>项目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</si>
  <si>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</si>
  <si>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</si>
  <si>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</si>
  <si>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</si>
  <si>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</si>
  <si>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</si>
  <si>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</si>
  <si>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</si>
  <si>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</si>
  <si>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债务利息及费用支出</t>
  </si>
  <si>
    <t>预备费及预留</t>
  </si>
  <si>
    <t>小计</t>
  </si>
  <si>
    <t>工资奖金津补贴</t>
  </si>
  <si>
    <t>社会保障缴费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</si>
  <si>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</si>
  <si>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</si>
  <si>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</si>
  <si>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</si>
  <si>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</si>
  <si>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</si>
  <si>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</si>
  <si>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</si>
  <si>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</si>
  <si>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</si>
  <si>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</si>
  <si>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</si>
  <si>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</si>
  <si>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</si>
  <si>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</si>
  <si>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其他资本性支出</t>
  </si>
  <si>
    <t>设备购置</t>
  </si>
  <si>
    <t>大型修缮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</si>
  <si>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</si>
  <si>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</si>
  <si>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</si>
  <si>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</si>
  <si>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</si>
  <si>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</si>
  <si>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</si>
  <si>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</si>
  <si>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</si>
  <si>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</si>
  <si>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</si>
  <si>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</si>
  <si>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</si>
  <si>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</si>
  <si>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</si>
  <si>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国内债务付息</t>
  </si>
  <si>
    <t>国外债务付息</t>
  </si>
  <si>
    <t>国内债务发行费用</t>
  </si>
  <si>
    <t>国外债务发行费用</t>
  </si>
  <si>
    <t>预留</t>
  </si>
  <si>
    <t>国家赔偿费用支出</t>
  </si>
  <si>
    <t>对民间非营利组织和群众性自治组织补贴</t>
  </si>
  <si>
    <t>【201】一般公共服务支出</t>
  </si>
  <si>
    <t>【204】公共安全支出</t>
  </si>
  <si>
    <t>【205】教育支出</t>
  </si>
  <si>
    <t>【206】科学技术支出</t>
  </si>
  <si>
    <t>【207】文化旅游体育与传媒支出</t>
  </si>
  <si>
    <t>【208】社会保障和就业支出</t>
  </si>
  <si>
    <t>【210】卫生健康支出</t>
  </si>
  <si>
    <t>【211】节能环保支出</t>
  </si>
  <si>
    <t>【212】城乡社区支出</t>
  </si>
  <si>
    <t>【213】农林水支出</t>
  </si>
  <si>
    <t xml:space="preserve"> </t>
  </si>
  <si>
    <t>【214】交通运输支出</t>
  </si>
  <si>
    <t>【215】资源勘探信息等支出</t>
  </si>
  <si>
    <t>【216】商业服务业支出</t>
  </si>
  <si>
    <t>【217】金融支出</t>
  </si>
  <si>
    <t>【220】自然资源海洋气象等支出</t>
  </si>
  <si>
    <t>【221】住房保障支出</t>
  </si>
  <si>
    <t>【222】粮油物资储备支出</t>
  </si>
  <si>
    <t>【224】灾害防治及应急管理支出</t>
  </si>
  <si>
    <t>【227】预备费</t>
  </si>
  <si>
    <t>【229】其他支出</t>
  </si>
  <si>
    <t>【232】债务付息支出</t>
  </si>
  <si>
    <t xml:space="preserve"> 宁陕县2024年一般公共预算基本支出经济分类明细表</t>
  </si>
  <si>
    <t>2024年县级税收返还和转移支付预算总表</t>
  </si>
  <si>
    <t>表14</t>
  </si>
  <si>
    <t xml:space="preserve">    体制补助收入</t>
  </si>
  <si>
    <t xml:space="preserve">    均衡性转移支付收入</t>
  </si>
  <si>
    <t xml:space="preserve">    重点生态功能区转移支付补助收入</t>
  </si>
  <si>
    <t xml:space="preserve">    县级基本财力保障机制奖补资金收入</t>
  </si>
  <si>
    <t xml:space="preserve">    结算补助收入</t>
  </si>
  <si>
    <t xml:space="preserve">    欠发达地区转移支付</t>
  </si>
  <si>
    <t xml:space="preserve">    公共安全共同财政事权转移支付收入</t>
  </si>
  <si>
    <t xml:space="preserve">    教育共同财政事权转移支付收入</t>
  </si>
  <si>
    <t xml:space="preserve">    科学技术共同财政事权转移支付收入</t>
  </si>
  <si>
    <t xml:space="preserve">    文化旅游体育与传媒共同财政事权转移支付收入</t>
  </si>
  <si>
    <t xml:space="preserve">    社会保障和就业共同财政事权转移支付收入</t>
  </si>
  <si>
    <t xml:space="preserve">    医疗卫生共同财政事权转移支付收入</t>
  </si>
  <si>
    <t xml:space="preserve">    节能环保共同财政事权转移支付收入</t>
  </si>
  <si>
    <t xml:space="preserve">    农林水共同财政事权转移支付收入</t>
  </si>
  <si>
    <t xml:space="preserve">    交通运输共同财政事权转移支付收入</t>
  </si>
  <si>
    <t xml:space="preserve">    自然资源海洋气象等共同财政事权转移支付收入</t>
  </si>
  <si>
    <t xml:space="preserve">    住房保障共同财政事权转移支付收入</t>
  </si>
  <si>
    <t xml:space="preserve">    灾害防治及应急管理共同财政事权转移支付收入</t>
  </si>
  <si>
    <t xml:space="preserve">    补充县区财力转移支付收入</t>
  </si>
  <si>
    <t xml:space="preserve">    固定数额补助收入</t>
  </si>
  <si>
    <t xml:space="preserve">    革命老区转移支付收入</t>
  </si>
  <si>
    <t xml:space="preserve">    巩固脱贫攻坚成果衔接乡村振兴转移支付收入</t>
  </si>
  <si>
    <t xml:space="preserve">    增值税留抵退税转移支付收入</t>
  </si>
  <si>
    <t xml:space="preserve">    其他退税减税降费转移支付收入</t>
  </si>
  <si>
    <t xml:space="preserve"> 专项转移支付收入</t>
  </si>
  <si>
    <r>
      <t>2023</t>
    </r>
    <r>
      <rPr>
        <b/>
        <sz val="22"/>
        <color indexed="8"/>
        <rFont val="黑体"/>
        <family val="3"/>
      </rPr>
      <t>年全县一般公共预算对镇专项转移支付预算表</t>
    </r>
  </si>
  <si>
    <r>
      <t>表</t>
    </r>
    <r>
      <rPr>
        <sz val="10"/>
        <rFont val="Arial"/>
        <family val="2"/>
      </rPr>
      <t>15</t>
    </r>
  </si>
  <si>
    <r>
      <rPr>
        <b/>
        <sz val="12"/>
        <rFont val="SimSun"/>
        <family val="0"/>
      </rPr>
      <t>项</t>
    </r>
    <r>
      <rPr>
        <sz val="12"/>
        <rFont val="SimSun"/>
        <family val="0"/>
      </rPr>
      <t xml:space="preserve">    </t>
    </r>
    <r>
      <rPr>
        <b/>
        <sz val="12"/>
        <rFont val="SimSun"/>
        <family val="0"/>
      </rPr>
      <t>目</t>
    </r>
  </si>
  <si>
    <r>
      <rPr>
        <b/>
        <sz val="12"/>
        <rFont val="SimSun"/>
        <family val="0"/>
      </rPr>
      <t>合</t>
    </r>
    <r>
      <rPr>
        <sz val="12"/>
        <rFont val="SimSun"/>
        <family val="0"/>
      </rPr>
      <t xml:space="preserve">    </t>
    </r>
    <r>
      <rPr>
        <b/>
        <sz val="12"/>
        <rFont val="SimSun"/>
        <family val="0"/>
      </rPr>
      <t>计</t>
    </r>
  </si>
  <si>
    <r>
      <rPr>
        <b/>
        <sz val="12"/>
        <rFont val="SimSun"/>
        <family val="0"/>
      </rPr>
      <t>已落实地区数</t>
    </r>
  </si>
  <si>
    <r>
      <rPr>
        <b/>
        <sz val="12"/>
        <rFont val="SimSun"/>
        <family val="0"/>
      </rPr>
      <t>未落实地区数</t>
    </r>
  </si>
  <si>
    <r>
      <rPr>
        <sz val="12"/>
        <rFont val="SimSun"/>
        <family val="0"/>
      </rPr>
      <t>一、一般公共服务支出</t>
    </r>
  </si>
  <si>
    <r>
      <rPr>
        <sz val="12"/>
        <rFont val="SimSun"/>
        <family val="0"/>
      </rPr>
      <t>二、国防支出</t>
    </r>
  </si>
  <si>
    <r>
      <rPr>
        <sz val="12"/>
        <rFont val="SimSun"/>
        <family val="0"/>
      </rPr>
      <t>三、公共安全支出</t>
    </r>
  </si>
  <si>
    <r>
      <rPr>
        <sz val="12"/>
        <rFont val="SimSun"/>
        <family val="0"/>
      </rPr>
      <t>四、教育支出</t>
    </r>
  </si>
  <si>
    <r>
      <rPr>
        <sz val="12"/>
        <rFont val="SimSun"/>
        <family val="0"/>
      </rPr>
      <t>五、科学技术支出</t>
    </r>
  </si>
  <si>
    <r>
      <rPr>
        <sz val="12"/>
        <rFont val="SimSun"/>
        <family val="0"/>
      </rPr>
      <t>六、文化旅游体育与传媒支出</t>
    </r>
  </si>
  <si>
    <r>
      <rPr>
        <sz val="12"/>
        <rFont val="SimSun"/>
        <family val="0"/>
      </rPr>
      <t>七、社会保障和就业支出</t>
    </r>
  </si>
  <si>
    <r>
      <rPr>
        <sz val="12"/>
        <rFont val="SimSun"/>
        <family val="0"/>
      </rPr>
      <t>八、卫生健康支出</t>
    </r>
  </si>
  <si>
    <r>
      <rPr>
        <sz val="12"/>
        <rFont val="SimSun"/>
        <family val="0"/>
      </rPr>
      <t>九、节能环保支出</t>
    </r>
  </si>
  <si>
    <r>
      <rPr>
        <sz val="12"/>
        <rFont val="SimSun"/>
        <family val="0"/>
      </rPr>
      <t>十、城乡社区支出</t>
    </r>
  </si>
  <si>
    <r>
      <rPr>
        <sz val="12"/>
        <rFont val="SimSun"/>
        <family val="0"/>
      </rPr>
      <t>十一、农林水支出</t>
    </r>
  </si>
  <si>
    <r>
      <rPr>
        <sz val="12"/>
        <rFont val="SimSun"/>
        <family val="0"/>
      </rPr>
      <t>十二、交通运输支出</t>
    </r>
  </si>
  <si>
    <r>
      <rPr>
        <sz val="12"/>
        <rFont val="SimSun"/>
        <family val="0"/>
      </rPr>
      <t>十三、资源勘探工业信息等支出</t>
    </r>
  </si>
  <si>
    <r>
      <rPr>
        <sz val="12"/>
        <rFont val="SimSun"/>
        <family val="0"/>
      </rPr>
      <t>十四、商业服务业等支出</t>
    </r>
  </si>
  <si>
    <r>
      <rPr>
        <sz val="12"/>
        <rFont val="SimSun"/>
        <family val="0"/>
      </rPr>
      <t>十五、金融支出</t>
    </r>
  </si>
  <si>
    <r>
      <rPr>
        <sz val="12"/>
        <rFont val="SimSun"/>
        <family val="0"/>
      </rPr>
      <t>十六、 自然资源海洋气象等支出</t>
    </r>
  </si>
  <si>
    <r>
      <rPr>
        <sz val="12"/>
        <rFont val="SimSun"/>
        <family val="0"/>
      </rPr>
      <t>十七、住房保障支出</t>
    </r>
  </si>
  <si>
    <r>
      <rPr>
        <sz val="12"/>
        <rFont val="SimSun"/>
        <family val="0"/>
      </rPr>
      <t>十八、粮油物资储备支出</t>
    </r>
  </si>
  <si>
    <r>
      <rPr>
        <sz val="12"/>
        <rFont val="SimSun"/>
        <family val="0"/>
      </rPr>
      <t>十九、灾害防治及应急管理支出</t>
    </r>
  </si>
  <si>
    <r>
      <rPr>
        <sz val="12"/>
        <rFont val="SimSun"/>
        <family val="0"/>
      </rPr>
      <t>二十、其他支出</t>
    </r>
  </si>
  <si>
    <r>
      <rPr>
        <b/>
        <sz val="12"/>
        <rFont val="SimSun"/>
        <family val="0"/>
      </rPr>
      <t>支出合计</t>
    </r>
  </si>
  <si>
    <t>2023年全县一般公共预算专项转移支付分镇预算表</t>
  </si>
  <si>
    <t>表16</t>
  </si>
  <si>
    <t>城关镇</t>
  </si>
  <si>
    <t>筒车湾镇</t>
  </si>
  <si>
    <t>梅子镇</t>
  </si>
  <si>
    <t>四亩地镇</t>
  </si>
  <si>
    <t>新场镇</t>
  </si>
  <si>
    <t>江口镇</t>
  </si>
  <si>
    <t>金川镇</t>
  </si>
  <si>
    <t>广货街镇</t>
  </si>
  <si>
    <t>皇冠镇</t>
  </si>
  <si>
    <t>龙王镇</t>
  </si>
  <si>
    <t>太山庙镇</t>
  </si>
  <si>
    <t xml:space="preserve">  妇女儿童事业发展专项资金</t>
  </si>
  <si>
    <t>基层行政单位补助资金</t>
  </si>
  <si>
    <t>重点商品质量安全监管资金</t>
  </si>
  <si>
    <t>知识产权专项资金</t>
  </si>
  <si>
    <t>新型工业化产业融合发展专项资金</t>
  </si>
  <si>
    <t>军民融合发展专项转移支付预算</t>
  </si>
  <si>
    <t>法律援助专项经费</t>
  </si>
  <si>
    <t>禁毒反恐和拘押收教专项经费</t>
  </si>
  <si>
    <t>基层政法补助资金</t>
  </si>
  <si>
    <t>农村综合改革专项资金</t>
  </si>
  <si>
    <t>学校运转保障专项资金</t>
  </si>
  <si>
    <t>学校建设发展专项资金</t>
  </si>
  <si>
    <t>贫困学生资助专项资金</t>
  </si>
  <si>
    <t>科普专项资金</t>
  </si>
  <si>
    <t>公共文化服务体系建设专项资金</t>
  </si>
  <si>
    <t>体育事业发展专项资金</t>
  </si>
  <si>
    <t>旅游发展专项资金</t>
  </si>
  <si>
    <t>基本建设资金</t>
  </si>
  <si>
    <t>残疾人事业发展补助资金</t>
  </si>
  <si>
    <t>社会救助和管理补助资金</t>
  </si>
  <si>
    <t>城乡社区建设资金</t>
  </si>
  <si>
    <t>就业补助资金</t>
  </si>
  <si>
    <t>养老保险财政补助资金</t>
  </si>
  <si>
    <t>社会福利与社会事务资金</t>
  </si>
  <si>
    <t>优抚安置资金</t>
  </si>
  <si>
    <t>残疾人就业保障资金</t>
  </si>
  <si>
    <t>城乡居民医疗保险补助资金</t>
  </si>
  <si>
    <t>公共卫生发展资金</t>
  </si>
  <si>
    <t>重大传染病防控经费</t>
  </si>
  <si>
    <t>产业结构调整专项资金</t>
  </si>
  <si>
    <t>生态环境专项资金</t>
  </si>
  <si>
    <t>秦岭生态环境保护专项资金</t>
  </si>
  <si>
    <t>大气污染防治专项资金</t>
  </si>
  <si>
    <t>水污染防治资金</t>
  </si>
  <si>
    <t>土壤污染防治专项资金</t>
  </si>
  <si>
    <t>清洁能源发展专项资金</t>
  </si>
  <si>
    <t>城市管网及污水处理补助资金预</t>
  </si>
  <si>
    <t>县域经济发展专项资金</t>
  </si>
  <si>
    <t>城镇化发展专项资金</t>
  </si>
  <si>
    <t>人才专项资金</t>
  </si>
  <si>
    <t>农业保险保费补贴资金</t>
  </si>
  <si>
    <t>金融发展专项资金</t>
  </si>
  <si>
    <t>水利发展资金</t>
  </si>
  <si>
    <t>财政专项扶贫资金</t>
  </si>
  <si>
    <t>农业专项资金</t>
  </si>
  <si>
    <t>林业改革发展资金</t>
  </si>
  <si>
    <t>农村综合改革转移支付</t>
  </si>
  <si>
    <t>交通运输发展专项资金</t>
  </si>
  <si>
    <t>工业转型升级专项资金</t>
  </si>
  <si>
    <t>汽车产业发展专项资金</t>
  </si>
  <si>
    <t>中小企业发展专项资金</t>
  </si>
  <si>
    <t>自然资源生态修复保护专项资金</t>
  </si>
  <si>
    <t>应急管理专项资金</t>
  </si>
  <si>
    <t>自然灾害防治体系建设补助资金</t>
  </si>
  <si>
    <t>陕南发展专项资金</t>
  </si>
  <si>
    <t>2024年新增一般债券项目安排情况表</t>
  </si>
  <si>
    <t>表17</t>
  </si>
  <si>
    <t>序号</t>
  </si>
  <si>
    <t>项   目</t>
  </si>
  <si>
    <t>金  额</t>
  </si>
  <si>
    <t>农村基础设施建设配套资金</t>
  </si>
  <si>
    <t>交通项目资金</t>
  </si>
  <si>
    <t>合   计</t>
  </si>
  <si>
    <t>2023年全县政府性基金预算收入执行情况表</t>
  </si>
  <si>
    <t>表18</t>
  </si>
  <si>
    <t>收                     入</t>
  </si>
  <si>
    <t>项          目</t>
  </si>
  <si>
    <t>一、国有土地使用权出让收入</t>
  </si>
  <si>
    <t>二、农业土地开发资金收入</t>
  </si>
  <si>
    <t>三、污水处理费收入</t>
  </si>
  <si>
    <t>四、城市基础设施配套费收入</t>
  </si>
  <si>
    <t>本年收入合计</t>
  </si>
  <si>
    <t>上年结余收入</t>
  </si>
  <si>
    <t>上级补助收入</t>
  </si>
  <si>
    <t>债券转贷收入</t>
  </si>
  <si>
    <t>调入资金</t>
  </si>
  <si>
    <t>地方政府性基金收入合计</t>
  </si>
  <si>
    <t>2023年全县政府性基金预算支出执行情况表</t>
  </si>
  <si>
    <t>表19</t>
  </si>
  <si>
    <t>支                    出</t>
  </si>
  <si>
    <t>一、文化旅游体育与传媒支出</t>
  </si>
  <si>
    <t>二、社会保障和就业支出</t>
  </si>
  <si>
    <t>三、城乡社区支出</t>
  </si>
  <si>
    <t>四、债务付息支出</t>
  </si>
  <si>
    <t>五、其他支出</t>
  </si>
  <si>
    <t>六、债务发行费用支出</t>
  </si>
  <si>
    <t>七、抗疫特别国债安排的支出</t>
  </si>
  <si>
    <t>八、其他支出</t>
  </si>
  <si>
    <t>本年支出合计</t>
  </si>
  <si>
    <t>债务还本支出</t>
  </si>
  <si>
    <t>调出资金</t>
  </si>
  <si>
    <t>上解支出</t>
  </si>
  <si>
    <t>结转下年</t>
  </si>
  <si>
    <t>地方政府性基金支出合计</t>
  </si>
  <si>
    <t>2023年县级政府性基金预算收入执行情况表</t>
  </si>
  <si>
    <t>2023年县级政府性基金预算支出执行情况表</t>
  </si>
  <si>
    <t>表21</t>
  </si>
  <si>
    <t>2023年上级政府性基金补助情况表</t>
  </si>
  <si>
    <t>表22</t>
  </si>
  <si>
    <t>项        目</t>
  </si>
  <si>
    <t>备    注</t>
  </si>
  <si>
    <t>一、文化体育与传媒支出</t>
  </si>
  <si>
    <t>旅游发展基金补助地方项目预算和电影事业发展专项补助</t>
  </si>
  <si>
    <t>大中型水库移民后期扶持基金预算</t>
  </si>
  <si>
    <t>三、节能环保支出</t>
  </si>
  <si>
    <t>生物质能、太阳能、风力发电补助</t>
  </si>
  <si>
    <t>四、城乡社区支出</t>
  </si>
  <si>
    <t>高标准农田建设省级财政补助资金、粮食生产安全市级财政补助资金</t>
  </si>
  <si>
    <t>五、农林水支出</t>
  </si>
  <si>
    <t>大中型水库库区基金补助</t>
  </si>
  <si>
    <t>六、交通运输支出</t>
  </si>
  <si>
    <t>民航发展基金用于民航基础设施建设和机场航线补贴资金</t>
  </si>
  <si>
    <t>七、其他支出</t>
  </si>
  <si>
    <t>主要是上级彩票公益金安排的支出</t>
  </si>
  <si>
    <t>八、抗疫特别国债</t>
  </si>
  <si>
    <t>抗疫特别国债支出预算</t>
  </si>
  <si>
    <t>补助合计</t>
  </si>
  <si>
    <t>2023年专项债务限额和余额情况表</t>
  </si>
  <si>
    <t>专项债务</t>
  </si>
  <si>
    <t>2024年全县政府性基金预算收入预算表</t>
  </si>
  <si>
    <t>表24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</si>
  <si>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</si>
  <si>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项</t>
    </r>
    <r>
      <rPr>
        <b/>
        <sz val="12"/>
        <rFont val="Times New Roman"/>
        <family val="1"/>
      </rPr>
      <t xml:space="preserve">          </t>
    </r>
    <r>
      <rPr>
        <b/>
        <sz val="12"/>
        <rFont val="宋体"/>
        <family val="0"/>
      </rPr>
      <t>目</t>
    </r>
  </si>
  <si>
    <t>2024年全县政府性基金预算支出预算表</t>
  </si>
  <si>
    <t>表13</t>
  </si>
  <si>
    <t>2024年县级政府性基金预算收入预算表</t>
  </si>
  <si>
    <t>表26</t>
  </si>
  <si>
    <t>科目编码</t>
  </si>
  <si>
    <t>政府性基金收入合计</t>
  </si>
  <si>
    <t>政府性基金收入</t>
  </si>
  <si>
    <t>国有土地使用权出让收入</t>
  </si>
  <si>
    <t>城市基础设施配套费收入</t>
  </si>
  <si>
    <t>污水处理费收入</t>
  </si>
  <si>
    <t>2024年县级政府性基金预算支出预算总表</t>
  </si>
  <si>
    <t>表27</t>
  </si>
  <si>
    <t>项                 目</t>
  </si>
  <si>
    <t>县本级支出</t>
  </si>
  <si>
    <t>补助镇级支出</t>
  </si>
  <si>
    <t xml:space="preserve">    国家电影事业发展专项资金支出</t>
  </si>
  <si>
    <t xml:space="preserve">    大中型水库移民后期扶持基金支出</t>
  </si>
  <si>
    <t xml:space="preserve">    可再生能源电价附加收入安排的支出</t>
  </si>
  <si>
    <t xml:space="preserve">    国有土地使用权出让收入及对应专项债务收入安排的支出</t>
  </si>
  <si>
    <t xml:space="preserve">    城市基础设施配套安排的支出</t>
  </si>
  <si>
    <t xml:space="preserve">    污水处理费安排的支出</t>
  </si>
  <si>
    <t>四、农林水支出</t>
  </si>
  <si>
    <t xml:space="preserve">    大中型水库库区基金安排的支出</t>
  </si>
  <si>
    <t xml:space="preserve">    国家重大水利工程建设基金安排的支出</t>
  </si>
  <si>
    <t>五、交通运输支出</t>
  </si>
  <si>
    <t xml:space="preserve">    车辆通行费安排的支出</t>
  </si>
  <si>
    <t>六、资源勘探工业信息等支出</t>
  </si>
  <si>
    <t xml:space="preserve">    农网还贷资金支出</t>
  </si>
  <si>
    <t>七、债务付息支出</t>
  </si>
  <si>
    <t xml:space="preserve">    地方政府专项债务付息支出</t>
  </si>
  <si>
    <t>八、债务发行费用支出</t>
  </si>
  <si>
    <t xml:space="preserve">    地方政府专项债务发行费用支出</t>
  </si>
  <si>
    <t>九、其他支出</t>
  </si>
  <si>
    <t xml:space="preserve">    彩票发行销售机构业务费安排的支出</t>
  </si>
  <si>
    <t xml:space="preserve">    彩票公益金安排的支出</t>
  </si>
  <si>
    <t xml:space="preserve">    其他政府性基金及对应专项债务收入安排的支出</t>
  </si>
  <si>
    <t>政府性基金补助支出</t>
  </si>
  <si>
    <t>地方政府专项债务转贷支出</t>
  </si>
  <si>
    <t>2024年县级政府性基金预算支出预算表</t>
  </si>
  <si>
    <t>表15</t>
  </si>
  <si>
    <t>政府性基金支出合计</t>
  </si>
  <si>
    <t xml:space="preserve">   国有土地使用权出让收入及对应专项债务收入安排的支出</t>
  </si>
  <si>
    <t>2120801</t>
  </si>
  <si>
    <t xml:space="preserve">     征地和拆迁补偿支出</t>
  </si>
  <si>
    <t>2120804</t>
  </si>
  <si>
    <t xml:space="preserve">     农村基础设施建设支出</t>
  </si>
  <si>
    <t xml:space="preserve">   城市基础设施配套费安排的支出</t>
  </si>
  <si>
    <t xml:space="preserve">     城市公共设施</t>
  </si>
  <si>
    <t xml:space="preserve">   污水处理费安排的支出</t>
  </si>
  <si>
    <t xml:space="preserve">     其他污水处理费安排的支出</t>
  </si>
  <si>
    <t xml:space="preserve">  地方政府专项债务付息支出</t>
  </si>
  <si>
    <t xml:space="preserve">    其他政府性基金债务付息支出</t>
  </si>
  <si>
    <t>2024年县级政府性基金预算转移支付预算表</t>
  </si>
  <si>
    <t>表29</t>
  </si>
  <si>
    <t>项            目</t>
  </si>
  <si>
    <t>预算数</t>
  </si>
  <si>
    <t>已落实地区数</t>
  </si>
  <si>
    <t>未落实地区数</t>
  </si>
  <si>
    <t xml:space="preserve">    国有土地使用权出让收入安排的支出</t>
  </si>
  <si>
    <t xml:space="preserve">    大中型水库库区基金支出</t>
  </si>
  <si>
    <t>2024年县级政府性基金预算转移支付分镇预算表</t>
  </si>
  <si>
    <t>表30</t>
  </si>
  <si>
    <t>项           目</t>
  </si>
  <si>
    <t>2024年新增专项债券安排方案表</t>
  </si>
  <si>
    <t>表31</t>
  </si>
  <si>
    <t>新增专项债券</t>
  </si>
  <si>
    <t>一、县级使用债券资金</t>
  </si>
  <si>
    <t xml:space="preserve">    学校建设发展专项资金</t>
  </si>
  <si>
    <t xml:space="preserve">    基本建设资金</t>
  </si>
  <si>
    <t xml:space="preserve">    交通运输发展资金</t>
  </si>
  <si>
    <t xml:space="preserve">    支持县域经济发展专项资金</t>
  </si>
  <si>
    <t xml:space="preserve">    城镇化发展专项资金</t>
  </si>
  <si>
    <t xml:space="preserve">    水利发展资金</t>
  </si>
  <si>
    <t xml:space="preserve">    保障性安居工程专项资金</t>
  </si>
  <si>
    <t>二、转贷镇债券资金</t>
  </si>
  <si>
    <r>
      <t xml:space="preserve"> 2023</t>
    </r>
    <r>
      <rPr>
        <b/>
        <sz val="18"/>
        <color indexed="8"/>
        <rFont val="宋体"/>
        <family val="0"/>
      </rPr>
      <t>年全县国有资本经营预算收入执行情况表</t>
    </r>
  </si>
  <si>
    <r>
      <t>表</t>
    </r>
    <r>
      <rPr>
        <sz val="12"/>
        <rFont val="Arial"/>
        <family val="2"/>
      </rPr>
      <t>32</t>
    </r>
  </si>
  <si>
    <r>
      <rPr>
        <b/>
        <sz val="12"/>
        <rFont val="SimSun"/>
        <family val="0"/>
      </rPr>
      <t>项</t>
    </r>
    <r>
      <rPr>
        <sz val="12"/>
        <rFont val="SimSun"/>
        <family val="0"/>
      </rPr>
      <t xml:space="preserve">     </t>
    </r>
    <r>
      <rPr>
        <b/>
        <sz val="12"/>
        <rFont val="SimSun"/>
        <family val="0"/>
      </rPr>
      <t>目</t>
    </r>
  </si>
  <si>
    <t>2022年
决算数</t>
  </si>
  <si>
    <t>2023年
执行数</t>
  </si>
  <si>
    <r>
      <rPr>
        <sz val="12"/>
        <rFont val="SimSun"/>
        <family val="0"/>
      </rPr>
      <t>一、利润收入</t>
    </r>
  </si>
  <si>
    <r>
      <rPr>
        <sz val="12"/>
        <rFont val="SimSun"/>
        <family val="0"/>
      </rPr>
      <t>二、股利、股息收入</t>
    </r>
  </si>
  <si>
    <r>
      <rPr>
        <sz val="12"/>
        <rFont val="SimSun"/>
        <family val="0"/>
      </rPr>
      <t>三、产权转让收入</t>
    </r>
  </si>
  <si>
    <r>
      <rPr>
        <sz val="12"/>
        <rFont val="SimSun"/>
        <family val="0"/>
      </rPr>
      <t>四、清算收入</t>
    </r>
  </si>
  <si>
    <t>五、国有资本经营预算转移支付收入</t>
  </si>
  <si>
    <r>
      <rPr>
        <b/>
        <sz val="12"/>
        <rFont val="SimSun"/>
        <family val="0"/>
      </rPr>
      <t>收入合计</t>
    </r>
  </si>
  <si>
    <t>2023年全县国有资本经营预算支出执行情况表</t>
  </si>
  <si>
    <t>表33</t>
  </si>
  <si>
    <t>单位:万元</t>
  </si>
  <si>
    <t>执行数
比上年±%</t>
  </si>
  <si>
    <t>一、解决历史遗留问题及改革成本支出</t>
  </si>
  <si>
    <t>二、国有企业资本金注入</t>
  </si>
  <si>
    <t>三、国有企业政策性补贴</t>
  </si>
  <si>
    <t>四、其他国有资本经营预算支出</t>
  </si>
  <si>
    <t>五、解决历史遗留问题及改革成本支出</t>
  </si>
  <si>
    <t>2023年县级国有资本经营预算收入执行情况表</t>
  </si>
  <si>
    <t>表34</t>
  </si>
  <si>
    <t>利润收入</t>
  </si>
  <si>
    <t>股利、股息收入</t>
  </si>
  <si>
    <t>国有资本经营预算转移支付收入</t>
  </si>
  <si>
    <t>收入合计</t>
  </si>
  <si>
    <t>2023年县级国有资本经营预算支出执行情况表</t>
  </si>
  <si>
    <t>表35</t>
  </si>
  <si>
    <t xml:space="preserve">   国有企业退休人员社会化管理补助支出</t>
  </si>
  <si>
    <t>2024年全县国有资本经营收入预算表</t>
  </si>
  <si>
    <t>表36</t>
  </si>
  <si>
    <t>国有资本经营收入合计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</si>
  <si>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</si>
  <si>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</si>
  <si>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</si>
  <si>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</si>
  <si>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</si>
  <si>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r>
      <t>注：</t>
    </r>
    <r>
      <rPr>
        <sz val="10"/>
        <rFont val="Helv"/>
        <family val="2"/>
      </rPr>
      <t>2024</t>
    </r>
    <r>
      <rPr>
        <sz val="10"/>
        <rFont val="宋体"/>
        <family val="0"/>
      </rPr>
      <t>年无国有资本经营预算，按照预算公开要求，列示空表。</t>
    </r>
  </si>
  <si>
    <t>2024年全县（县级）国有资本经营支出预算表</t>
  </si>
  <si>
    <t>表37</t>
  </si>
  <si>
    <t>国有资本经营预算支出合计</t>
  </si>
  <si>
    <t xml:space="preserve">  解决历史遗留问题及改革成本支出</t>
  </si>
  <si>
    <t xml:space="preserve">  国有企业资本金注入</t>
  </si>
  <si>
    <t xml:space="preserve">  国有企业政策性补贴</t>
  </si>
  <si>
    <t xml:space="preserve">  其他国有资本经营预算支出</t>
  </si>
  <si>
    <t xml:space="preserve">  调出资金</t>
  </si>
  <si>
    <t>表38</t>
  </si>
  <si>
    <t>表39</t>
  </si>
  <si>
    <t>2024年县级国有资本经营预算转移支付分区预算表</t>
  </si>
  <si>
    <t>表40</t>
  </si>
  <si>
    <t>宁陕县</t>
  </si>
  <si>
    <t>合    计</t>
  </si>
  <si>
    <t>注：2024年县级无对下国有资本经营预算转移支付，按照预算公开要求，列示空表。</t>
  </si>
  <si>
    <t>2023年全县社会保险基金收入预算执行情况表</t>
  </si>
  <si>
    <t>表41</t>
  </si>
  <si>
    <t>社保基金预算收入</t>
  </si>
  <si>
    <t>2023年执
行数</t>
  </si>
  <si>
    <t>一、城乡居民基本养老保险基金收入</t>
  </si>
  <si>
    <t>其中：财政补贴收入</t>
  </si>
  <si>
    <t xml:space="preserve">      个人缴费及其他</t>
  </si>
  <si>
    <t xml:space="preserve">      利息收入</t>
  </si>
  <si>
    <t xml:space="preserve">      其他收入</t>
  </si>
  <si>
    <t>二、机关事业单位基本养老保险基金收入</t>
  </si>
  <si>
    <t>其中：财政补助收入</t>
  </si>
  <si>
    <t xml:space="preserve">      转移收入</t>
  </si>
  <si>
    <t>城乡居民基本养老保险基金上年结余</t>
  </si>
  <si>
    <t>机关事业单位基本养老保险基金上年结余</t>
  </si>
  <si>
    <t>社保基金预算收入合计</t>
  </si>
  <si>
    <t>2023年全县社会保险基金支出预算执行情况表</t>
  </si>
  <si>
    <t>表42</t>
  </si>
  <si>
    <t>社保基金预算支出</t>
  </si>
  <si>
    <t>一、城乡居民基本养老保险基金支出</t>
  </si>
  <si>
    <t>二、机关事业单位基本养老保险基金支出</t>
  </si>
  <si>
    <t>社会保险基金累计结余</t>
  </si>
  <si>
    <t>其中： 城乡居民基本养老保险基金结余</t>
  </si>
  <si>
    <t xml:space="preserve">       机关事业单位基本养老保险基金结余</t>
  </si>
  <si>
    <t>社保基金预算支出合计</t>
  </si>
  <si>
    <t>2024年全县社会保险基金收入预算表</t>
  </si>
  <si>
    <t>表43</t>
  </si>
  <si>
    <t>2024年全县社会保险基金支出预算表</t>
  </si>
  <si>
    <t>表44</t>
  </si>
  <si>
    <t xml:space="preserve">     机关事业单位基本养老保险基金结余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</si>
</sst>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0.00_ "/>
    <numFmt numFmtId="180" formatCode="0;_�"/>
    <numFmt numFmtId="181" formatCode="0.0_ "/>
  </numFmts>
  <fonts count="77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3"/>
    </font>
    <font>
      <sz val="12"/>
      <color indexed="8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0"/>
      <name val="Helv"/>
      <family val="2"/>
    </font>
    <font>
      <b/>
      <sz val="18"/>
      <name val="黑体"/>
      <family val="3"/>
    </font>
    <font>
      <b/>
      <sz val="16"/>
      <name val="小标宋"/>
      <family val="0"/>
    </font>
    <font>
      <b/>
      <sz val="11"/>
      <name val="黑体"/>
      <family val="3"/>
    </font>
    <font>
      <b/>
      <sz val="18"/>
      <name val="小标宋"/>
      <family val="0"/>
    </font>
    <font>
      <sz val="10"/>
      <color indexed="8"/>
      <name val="Times New Roman"/>
      <family val="1"/>
    </font>
    <font>
      <b/>
      <sz val="16"/>
      <name val="宋体"/>
      <family val="0"/>
    </font>
    <font>
      <b/>
      <sz val="18"/>
      <color indexed="8"/>
      <name val="Arial"/>
      <family val="2"/>
    </font>
    <font>
      <sz val="12"/>
      <name val="SimSun"/>
      <family val="0"/>
    </font>
    <font>
      <sz val="11"/>
      <color indexed="8"/>
      <name val="Arial"/>
      <family val="2"/>
    </font>
    <font>
      <b/>
      <sz val="12"/>
      <name val="SimSun"/>
      <family val="0"/>
    </font>
    <font>
      <sz val="12"/>
      <color indexed="8"/>
      <name val="Arial"/>
      <family val="2"/>
    </font>
    <font>
      <b/>
      <sz val="19.5"/>
      <color indexed="8"/>
      <name val="宋体"/>
      <family val="0"/>
    </font>
    <font>
      <sz val="20"/>
      <name val="黑体"/>
      <family val="3"/>
    </font>
    <font>
      <b/>
      <sz val="20"/>
      <name val="宋体"/>
      <family val="0"/>
    </font>
    <font>
      <b/>
      <sz val="10"/>
      <name val="宋体"/>
      <family val="0"/>
    </font>
    <font>
      <sz val="16"/>
      <color indexed="8"/>
      <name val="宋体"/>
      <family val="0"/>
    </font>
    <font>
      <b/>
      <sz val="20"/>
      <name val="黑体"/>
      <family val="3"/>
    </font>
    <font>
      <sz val="10"/>
      <name val="SimSun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22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2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sz val="18"/>
      <name val="宋体"/>
      <family val="0"/>
    </font>
    <font>
      <b/>
      <sz val="22"/>
      <name val="方正小标宋简体"/>
      <family val="4"/>
    </font>
    <font>
      <sz val="16"/>
      <name val="黑体"/>
      <family val="3"/>
    </font>
    <font>
      <sz val="16"/>
      <name val="仿宋_GB2312"/>
      <family val="3"/>
    </font>
    <font>
      <sz val="16"/>
      <color indexed="8"/>
      <name val="黑体"/>
      <family val="3"/>
    </font>
    <font>
      <b/>
      <sz val="36"/>
      <name val="黑体"/>
      <family val="3"/>
    </font>
    <font>
      <b/>
      <sz val="16"/>
      <name val="黑体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8"/>
      <color indexed="8"/>
      <name val="宋体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22"/>
      <color indexed="8"/>
      <name val="黑体"/>
      <family val="3"/>
    </font>
    <font>
      <b/>
      <sz val="18"/>
      <color rgb="FF000000"/>
      <name val="Arial"/>
      <family val="2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5" fillId="3" borderId="1" applyNumberFormat="0" applyAlignment="0" applyProtection="0"/>
    <xf numFmtId="44" fontId="0" fillId="0" borderId="0" applyFont="0" applyFill="0" applyBorder="0" applyAlignment="0" applyProtection="0"/>
    <xf numFmtId="0" fontId="39" fillId="0" borderId="0">
      <alignment/>
      <protection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57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56" fillId="0" borderId="3" applyNumberFormat="0" applyFill="0" applyAlignment="0" applyProtection="0"/>
    <xf numFmtId="0" fontId="57" fillId="7" borderId="0" applyNumberFormat="0" applyBorder="0" applyAlignment="0" applyProtection="0"/>
    <xf numFmtId="0" fontId="52" fillId="0" borderId="4" applyNumberFormat="0" applyFill="0" applyAlignment="0" applyProtection="0"/>
    <xf numFmtId="0" fontId="57" fillId="3" borderId="0" applyNumberFormat="0" applyBorder="0" applyAlignment="0" applyProtection="0"/>
    <xf numFmtId="0" fontId="61" fillId="2" borderId="5" applyNumberFormat="0" applyAlignment="0" applyProtection="0"/>
    <xf numFmtId="0" fontId="67" fillId="2" borderId="1" applyNumberFormat="0" applyAlignment="0" applyProtection="0"/>
    <xf numFmtId="0" fontId="68" fillId="8" borderId="6" applyNumberFormat="0" applyAlignment="0" applyProtection="0"/>
    <xf numFmtId="0" fontId="8" fillId="9" borderId="0" applyNumberFormat="0" applyBorder="0" applyAlignment="0" applyProtection="0"/>
    <xf numFmtId="0" fontId="57" fillId="10" borderId="0" applyNumberFormat="0" applyBorder="0" applyAlignment="0" applyProtection="0"/>
    <xf numFmtId="0" fontId="64" fillId="0" borderId="7" applyNumberFormat="0" applyFill="0" applyAlignment="0" applyProtection="0"/>
    <xf numFmtId="0" fontId="7" fillId="0" borderId="8" applyNumberFormat="0" applyFill="0" applyAlignment="0" applyProtection="0"/>
    <xf numFmtId="0" fontId="66" fillId="9" borderId="0" applyNumberFormat="0" applyBorder="0" applyAlignment="0" applyProtection="0"/>
    <xf numFmtId="0" fontId="60" fillId="11" borderId="0" applyNumberFormat="0" applyBorder="0" applyAlignment="0" applyProtection="0"/>
    <xf numFmtId="0" fontId="8" fillId="12" borderId="0" applyNumberFormat="0" applyBorder="0" applyAlignment="0" applyProtection="0"/>
    <xf numFmtId="0" fontId="5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57" fillId="8" borderId="0" applyNumberFormat="0" applyBorder="0" applyAlignment="0" applyProtection="0"/>
    <xf numFmtId="0" fontId="5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57" fillId="16" borderId="0" applyNumberFormat="0" applyBorder="0" applyAlignment="0" applyProtection="0"/>
    <xf numFmtId="0" fontId="8" fillId="1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0" borderId="0">
      <alignment/>
      <protection/>
    </xf>
    <xf numFmtId="0" fontId="69" fillId="0" borderId="0" applyBorder="0">
      <alignment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363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center" vertical="center"/>
      <protection/>
    </xf>
    <xf numFmtId="176" fontId="3" fillId="0" borderId="0" xfId="65" applyNumberFormat="1" applyFont="1" applyFill="1" applyAlignment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Alignment="1">
      <alignment vertical="center"/>
      <protection/>
    </xf>
    <xf numFmtId="176" fontId="5" fillId="0" borderId="0" xfId="65" applyNumberFormat="1" applyFont="1" applyFill="1" applyAlignment="1">
      <alignment vertical="center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176" fontId="6" fillId="0" borderId="9" xfId="65" applyNumberFormat="1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/>
      <protection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176" fontId="7" fillId="0" borderId="9" xfId="68" applyNumberFormat="1" applyFont="1" applyFill="1" applyBorder="1" applyAlignment="1" applyProtection="1">
      <alignment vertical="center" shrinkToFit="1"/>
      <protection/>
    </xf>
    <xf numFmtId="176" fontId="7" fillId="0" borderId="9" xfId="0" applyNumberFormat="1" applyFont="1" applyFill="1" applyBorder="1" applyAlignment="1" applyProtection="1">
      <alignment horizontal="right" vertical="center"/>
      <protection/>
    </xf>
    <xf numFmtId="176" fontId="8" fillId="0" borderId="9" xfId="65" applyNumberFormat="1" applyFont="1" applyFill="1" applyBorder="1" applyAlignment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8" fillId="0" borderId="9" xfId="68" applyNumberFormat="1" applyFont="1" applyFill="1" applyBorder="1" applyProtection="1">
      <alignment vertical="center"/>
      <protection/>
    </xf>
    <xf numFmtId="176" fontId="8" fillId="0" borderId="9" xfId="68" applyNumberFormat="1" applyFont="1" applyFill="1" applyBorder="1" applyAlignment="1" applyProtection="1">
      <alignment horizontal="right" vertical="center"/>
      <protection/>
    </xf>
    <xf numFmtId="176" fontId="7" fillId="0" borderId="9" xfId="68" applyNumberFormat="1" applyFont="1" applyFill="1" applyBorder="1" applyAlignment="1" applyProtection="1">
      <alignment horizontal="center" vertical="center"/>
      <protection/>
    </xf>
    <xf numFmtId="176" fontId="7" fillId="0" borderId="9" xfId="65" applyNumberFormat="1" applyFont="1" applyFill="1" applyBorder="1" applyAlignment="1">
      <alignment horizontal="right" vertical="center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176" fontId="8" fillId="0" borderId="9" xfId="68" applyNumberFormat="1" applyFont="1" applyFill="1" applyBorder="1" applyAlignment="1" applyProtection="1">
      <alignment vertical="center" shrinkToFit="1"/>
      <protection/>
    </xf>
    <xf numFmtId="0" fontId="9" fillId="0" borderId="9" xfId="0" applyFont="1" applyFill="1" applyBorder="1" applyAlignment="1" applyProtection="1">
      <alignment horizontal="right" vertical="center"/>
      <protection/>
    </xf>
    <xf numFmtId="176" fontId="10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176" fontId="11" fillId="0" borderId="0" xfId="65" applyNumberFormat="1" applyFont="1" applyFill="1" applyAlignment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1" xfId="65" applyFont="1" applyFill="1" applyBorder="1" applyAlignment="1">
      <alignment horizontal="center" vertical="center" wrapText="1"/>
      <protection/>
    </xf>
    <xf numFmtId="3" fontId="7" fillId="0" borderId="9" xfId="68" applyNumberFormat="1" applyFont="1" applyFill="1" applyBorder="1" applyAlignment="1" applyProtection="1">
      <alignment vertical="center" shrinkToFit="1"/>
      <protection/>
    </xf>
    <xf numFmtId="3" fontId="8" fillId="0" borderId="9" xfId="68" applyNumberFormat="1" applyFont="1" applyFill="1" applyBorder="1" applyProtection="1">
      <alignment vertical="center"/>
      <protection/>
    </xf>
    <xf numFmtId="176" fontId="8" fillId="0" borderId="9" xfId="0" applyNumberFormat="1" applyFont="1" applyFill="1" applyBorder="1" applyAlignment="1" applyProtection="1">
      <alignment horizontal="right" vertical="center" wrapText="1"/>
      <protection/>
    </xf>
    <xf numFmtId="176" fontId="8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68" applyFont="1" applyFill="1" applyBorder="1" applyProtection="1">
      <alignment vertical="center"/>
      <protection/>
    </xf>
    <xf numFmtId="0" fontId="7" fillId="0" borderId="9" xfId="68" applyFont="1" applyFill="1" applyBorder="1" applyAlignment="1" applyProtection="1">
      <alignment horizontal="center" vertical="center"/>
      <protection/>
    </xf>
    <xf numFmtId="3" fontId="8" fillId="0" borderId="9" xfId="68" applyNumberFormat="1" applyFont="1" applyFill="1" applyBorder="1" applyAlignment="1" applyProtection="1">
      <alignment horizontal="center" vertical="center" shrinkToFit="1"/>
      <protection/>
    </xf>
    <xf numFmtId="0" fontId="12" fillId="0" borderId="0" xfId="65" applyFont="1" applyFill="1" applyAlignment="1">
      <alignment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8" fillId="0" borderId="0" xfId="65" applyFont="1" applyFill="1" applyAlignment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7" fillId="0" borderId="9" xfId="65" applyFont="1" applyFill="1" applyBorder="1" applyAlignment="1">
      <alignment horizontal="center" vertical="center" wrapText="1"/>
      <protection/>
    </xf>
    <xf numFmtId="176" fontId="7" fillId="0" borderId="9" xfId="65" applyNumberFormat="1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vertical="center"/>
      <protection/>
    </xf>
    <xf numFmtId="0" fontId="13" fillId="0" borderId="9" xfId="0" applyFont="1" applyFill="1" applyBorder="1" applyAlignment="1" applyProtection="1">
      <alignment horizontal="right" vertical="center"/>
      <protection/>
    </xf>
    <xf numFmtId="0" fontId="0" fillId="0" borderId="9" xfId="0" applyFill="1" applyBorder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176" fontId="6" fillId="0" borderId="9" xfId="65" applyNumberFormat="1" applyFont="1" applyFill="1" applyBorder="1" applyAlignment="1">
      <alignment horizontal="right" vertical="center"/>
      <protection/>
    </xf>
    <xf numFmtId="176" fontId="3" fillId="0" borderId="9" xfId="65" applyNumberFormat="1" applyFont="1" applyFill="1" applyBorder="1" applyAlignment="1">
      <alignment horizontal="right" vertical="center"/>
      <protection/>
    </xf>
    <xf numFmtId="0" fontId="13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right" vertical="center"/>
    </xf>
    <xf numFmtId="0" fontId="9" fillId="0" borderId="9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3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center" vertical="center" wrapText="1"/>
    </xf>
    <xf numFmtId="177" fontId="13" fillId="0" borderId="12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9" fontId="0" fillId="0" borderId="9" xfId="69" applyNumberFormat="1" applyFont="1" applyFill="1" applyBorder="1" applyAlignment="1">
      <alignment horizontal="center" vertical="center"/>
      <protection/>
    </xf>
    <xf numFmtId="177" fontId="13" fillId="0" borderId="9" xfId="67" applyNumberFormat="1" applyFont="1" applyFill="1" applyBorder="1" applyAlignment="1">
      <alignment horizontal="center" vertical="center"/>
      <protection/>
    </xf>
    <xf numFmtId="178" fontId="13" fillId="0" borderId="9" xfId="67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77" fontId="0" fillId="0" borderId="9" xfId="67" applyNumberFormat="1" applyFont="1" applyFill="1" applyBorder="1" applyAlignment="1">
      <alignment horizontal="right" vertical="center"/>
      <protection/>
    </xf>
    <xf numFmtId="178" fontId="0" fillId="0" borderId="9" xfId="69" applyNumberFormat="1" applyFont="1" applyFill="1" applyBorder="1" applyAlignment="1">
      <alignment horizontal="right" vertical="center"/>
      <protection/>
    </xf>
    <xf numFmtId="177" fontId="0" fillId="0" borderId="9" xfId="67" applyNumberFormat="1" applyFont="1" applyFill="1" applyBorder="1" applyAlignment="1">
      <alignment horizontal="center" vertical="center"/>
      <protection/>
    </xf>
    <xf numFmtId="178" fontId="0" fillId="0" borderId="9" xfId="67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 wrapText="1"/>
    </xf>
    <xf numFmtId="9" fontId="13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0" fontId="7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top" wrapText="1"/>
    </xf>
    <xf numFmtId="1" fontId="27" fillId="0" borderId="13" xfId="0" applyNumberFormat="1" applyFont="1" applyFill="1" applyBorder="1" applyAlignment="1">
      <alignment horizontal="right" vertical="center" wrapText="1" indent="11"/>
    </xf>
    <xf numFmtId="1" fontId="27" fillId="0" borderId="13" xfId="0" applyNumberFormat="1" applyFont="1" applyFill="1" applyBorder="1" applyAlignment="1">
      <alignment horizontal="right" vertical="center" wrapText="1" indent="10"/>
    </xf>
    <xf numFmtId="0" fontId="24" fillId="0" borderId="13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3" fillId="0" borderId="9" xfId="0" applyNumberFormat="1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left" vertical="center" wrapText="1"/>
    </xf>
    <xf numFmtId="1" fontId="3" fillId="0" borderId="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1" fontId="6" fillId="0" borderId="9" xfId="0" applyNumberFormat="1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horizontal="center" vertical="center"/>
      <protection/>
    </xf>
    <xf numFmtId="176" fontId="13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right" vertical="center" wrapText="1"/>
      <protection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horizontal="right" vertical="center"/>
      <protection/>
    </xf>
    <xf numFmtId="0" fontId="9" fillId="0" borderId="12" xfId="0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left" vertical="center" wrapText="1"/>
    </xf>
    <xf numFmtId="179" fontId="9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Fill="1" applyAlignment="1" applyProtection="1">
      <alignment horizontal="center" vertical="center"/>
      <protection/>
    </xf>
    <xf numFmtId="179" fontId="9" fillId="0" borderId="0" xfId="0" applyNumberFormat="1" applyFont="1" applyFill="1" applyAlignment="1" applyProtection="1">
      <alignment horizontal="center" vertical="center"/>
      <protection/>
    </xf>
    <xf numFmtId="3" fontId="10" fillId="0" borderId="9" xfId="0" applyNumberFormat="1" applyFont="1" applyFill="1" applyBorder="1" applyAlignment="1" applyProtection="1">
      <alignment vertical="center"/>
      <protection/>
    </xf>
    <xf numFmtId="176" fontId="10" fillId="0" borderId="9" xfId="0" applyNumberFormat="1" applyFont="1" applyFill="1" applyBorder="1" applyAlignment="1" applyProtection="1">
      <alignment horizontal="right" vertical="center" wrapText="1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horizontal="right" vertical="center" wrapText="1"/>
      <protection/>
    </xf>
    <xf numFmtId="180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right"/>
      <protection/>
    </xf>
    <xf numFmtId="0" fontId="9" fillId="0" borderId="17" xfId="0" applyFont="1" applyFill="1" applyBorder="1" applyAlignment="1" applyProtection="1">
      <alignment horizontal="right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3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Font="1" applyFill="1" applyBorder="1" applyAlignment="1" applyProtection="1">
      <alignment horizontal="right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right" vertical="center" wrapText="1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0" fillId="0" borderId="9" xfId="0" applyFill="1" applyBorder="1" applyAlignment="1" applyProtection="1">
      <alignment horizontal="right"/>
      <protection/>
    </xf>
    <xf numFmtId="0" fontId="13" fillId="0" borderId="9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3" fontId="10" fillId="0" borderId="9" xfId="0" applyNumberFormat="1" applyFont="1" applyFill="1" applyBorder="1" applyAlignment="1" applyProtection="1">
      <alignment horizontal="left" vertical="center"/>
      <protection/>
    </xf>
    <xf numFmtId="3" fontId="10" fillId="0" borderId="9" xfId="0" applyNumberFormat="1" applyFont="1" applyFill="1" applyBorder="1" applyAlignment="1" applyProtection="1">
      <alignment horizontal="center" vertical="center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2" fillId="0" borderId="0" xfId="0" applyFont="1" applyFill="1" applyBorder="1" applyAlignment="1">
      <alignment horizontal="left" vertical="center"/>
    </xf>
    <xf numFmtId="178" fontId="3" fillId="0" borderId="9" xfId="0" applyNumberFormat="1" applyFont="1" applyFill="1" applyBorder="1" applyAlignment="1">
      <alignment horizontal="right" vertical="center" shrinkToFit="1"/>
    </xf>
    <xf numFmtId="177" fontId="3" fillId="0" borderId="9" xfId="0" applyNumberFormat="1" applyFont="1" applyFill="1" applyBorder="1" applyAlignment="1">
      <alignment horizontal="left" vertical="center" wrapText="1"/>
    </xf>
    <xf numFmtId="177" fontId="6" fillId="0" borderId="9" xfId="0" applyNumberFormat="1" applyFont="1" applyFill="1" applyBorder="1" applyAlignment="1">
      <alignment horizontal="right" vertical="center" shrinkToFi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vertical="center"/>
      <protection/>
    </xf>
    <xf numFmtId="0" fontId="9" fillId="0" borderId="9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29" fillId="0" borderId="0" xfId="0" applyFont="1" applyFill="1" applyAlignment="1" applyProtection="1">
      <alignment vertical="top"/>
      <protection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horizontal="center" vertical="center" wrapText="1"/>
    </xf>
    <xf numFmtId="177" fontId="27" fillId="0" borderId="13" xfId="0" applyNumberFormat="1" applyFont="1" applyFill="1" applyBorder="1" applyAlignment="1">
      <alignment horizontal="right" vertical="center" wrapText="1" indent="10"/>
    </xf>
    <xf numFmtId="177" fontId="27" fillId="0" borderId="13" xfId="0" applyNumberFormat="1" applyFont="1" applyFill="1" applyBorder="1" applyAlignment="1">
      <alignment horizontal="right" vertical="center" wrapText="1" indent="9"/>
    </xf>
    <xf numFmtId="177" fontId="36" fillId="0" borderId="13" xfId="0" applyNumberFormat="1" applyFont="1" applyFill="1" applyBorder="1" applyAlignment="1">
      <alignment horizontal="right" vertical="center" wrapText="1" indent="10"/>
    </xf>
    <xf numFmtId="177" fontId="36" fillId="0" borderId="13" xfId="0" applyNumberFormat="1" applyFont="1" applyFill="1" applyBorder="1" applyAlignment="1">
      <alignment horizontal="right" vertical="center" wrapText="1" indent="9"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 vertical="top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0" fillId="0" borderId="9" xfId="66" applyFont="1" applyBorder="1" applyProtection="1">
      <alignment/>
      <protection locked="0"/>
    </xf>
    <xf numFmtId="0" fontId="10" fillId="0" borderId="9" xfId="66" applyFont="1" applyBorder="1" applyAlignment="1">
      <alignment horizontal="right" vertical="center"/>
      <protection/>
    </xf>
    <xf numFmtId="0" fontId="9" fillId="0" borderId="9" xfId="66" applyFont="1" applyBorder="1" applyAlignment="1" applyProtection="1">
      <alignment/>
      <protection locked="0"/>
    </xf>
    <xf numFmtId="49" fontId="9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9" xfId="66" applyFont="1" applyBorder="1" applyAlignment="1">
      <alignment horizontal="right" vertical="center"/>
      <protection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0" fontId="9" fillId="0" borderId="9" xfId="0" applyNumberFormat="1" applyFont="1" applyFill="1" applyBorder="1" applyAlignment="1" applyProtection="1">
      <alignment vertical="center"/>
      <protection locked="0"/>
    </xf>
    <xf numFmtId="0" fontId="9" fillId="0" borderId="9" xfId="66" applyFont="1" applyBorder="1" applyAlignment="1" applyProtection="1">
      <alignment vertical="center"/>
      <protection locked="0"/>
    </xf>
    <xf numFmtId="1" fontId="9" fillId="0" borderId="9" xfId="0" applyNumberFormat="1" applyFont="1" applyFill="1" applyBorder="1" applyAlignment="1" applyProtection="1">
      <alignment vertical="center"/>
      <protection locked="0"/>
    </xf>
    <xf numFmtId="1" fontId="10" fillId="0" borderId="9" xfId="66" applyNumberFormat="1" applyFont="1" applyBorder="1" applyAlignment="1" applyProtection="1">
      <alignment vertical="center"/>
      <protection locked="0"/>
    </xf>
    <xf numFmtId="0" fontId="10" fillId="0" borderId="9" xfId="66" applyFont="1" applyBorder="1" applyAlignment="1">
      <alignment horizontal="right"/>
      <protection/>
    </xf>
    <xf numFmtId="0" fontId="10" fillId="0" borderId="9" xfId="0" applyFont="1" applyFill="1" applyBorder="1" applyAlignment="1" applyProtection="1">
      <alignment horizontal="center"/>
      <protection/>
    </xf>
    <xf numFmtId="0" fontId="13" fillId="0" borderId="9" xfId="66" applyFont="1" applyBorder="1" applyAlignment="1">
      <alignment horizontal="right"/>
      <protection/>
    </xf>
    <xf numFmtId="176" fontId="37" fillId="0" borderId="0" xfId="19" applyNumberFormat="1" applyFont="1" applyFill="1" applyAlignment="1">
      <alignment horizontal="center"/>
      <protection/>
    </xf>
    <xf numFmtId="176" fontId="9" fillId="0" borderId="0" xfId="19" applyNumberFormat="1" applyFont="1" applyFill="1" applyAlignment="1">
      <alignment vertical="center"/>
      <protection/>
    </xf>
    <xf numFmtId="176" fontId="31" fillId="0" borderId="0" xfId="19" applyNumberFormat="1" applyFont="1" applyFill="1" applyAlignment="1">
      <alignment horizontal="center"/>
      <protection/>
    </xf>
    <xf numFmtId="176" fontId="38" fillId="0" borderId="0" xfId="19" applyNumberFormat="1" applyFont="1" applyFill="1" applyAlignment="1">
      <alignment horizontal="center"/>
      <protection/>
    </xf>
    <xf numFmtId="176" fontId="39" fillId="0" borderId="0" xfId="19" applyNumberFormat="1" applyFont="1" applyFill="1" applyAlignment="1">
      <alignment horizontal="center"/>
      <protection/>
    </xf>
    <xf numFmtId="176" fontId="2" fillId="0" borderId="0" xfId="19" applyNumberFormat="1" applyFont="1" applyFill="1" applyAlignment="1">
      <alignment horizontal="left"/>
      <protection/>
    </xf>
    <xf numFmtId="176" fontId="2" fillId="0" borderId="0" xfId="19" applyNumberFormat="1" applyFont="1" applyFill="1" applyAlignment="1">
      <alignment horizontal="center"/>
      <protection/>
    </xf>
    <xf numFmtId="176" fontId="14" fillId="0" borderId="0" xfId="0" applyNumberFormat="1" applyFont="1" applyFill="1" applyAlignment="1" applyProtection="1">
      <alignment horizontal="center" vertical="center" wrapText="1"/>
      <protection/>
    </xf>
    <xf numFmtId="176" fontId="10" fillId="0" borderId="0" xfId="19" applyNumberFormat="1" applyFont="1" applyFill="1" applyAlignment="1">
      <alignment vertical="center"/>
      <protection/>
    </xf>
    <xf numFmtId="176" fontId="38" fillId="0" borderId="9" xfId="0" applyNumberFormat="1" applyFont="1" applyFill="1" applyBorder="1" applyAlignment="1" applyProtection="1">
      <alignment horizontal="center" vertical="center"/>
      <protection/>
    </xf>
    <xf numFmtId="176" fontId="38" fillId="0" borderId="9" xfId="0" applyNumberFormat="1" applyFont="1" applyFill="1" applyBorder="1" applyAlignment="1" applyProtection="1">
      <alignment horizontal="centerContinuous" vertical="center"/>
      <protection/>
    </xf>
    <xf numFmtId="176" fontId="38" fillId="0" borderId="9" xfId="0" applyNumberFormat="1" applyFont="1" applyFill="1" applyBorder="1" applyAlignment="1" applyProtection="1">
      <alignment horizontal="center" vertical="center" wrapText="1"/>
      <protection/>
    </xf>
    <xf numFmtId="176" fontId="38" fillId="0" borderId="9" xfId="0" applyNumberFormat="1" applyFont="1" applyFill="1" applyBorder="1" applyAlignment="1" applyProtection="1">
      <alignment horizontal="left" vertical="center"/>
      <protection/>
    </xf>
    <xf numFmtId="176" fontId="38" fillId="0" borderId="9" xfId="0" applyNumberFormat="1" applyFont="1" applyFill="1" applyBorder="1" applyAlignment="1" applyProtection="1">
      <alignment vertical="center"/>
      <protection/>
    </xf>
    <xf numFmtId="176" fontId="75" fillId="0" borderId="9" xfId="0" applyNumberFormat="1" applyFont="1" applyFill="1" applyBorder="1" applyAlignment="1" applyProtection="1">
      <alignment vertical="center"/>
      <protection/>
    </xf>
    <xf numFmtId="176" fontId="39" fillId="0" borderId="9" xfId="0" applyNumberFormat="1" applyFont="1" applyFill="1" applyBorder="1" applyAlignment="1" applyProtection="1">
      <alignment vertical="center"/>
      <protection/>
    </xf>
    <xf numFmtId="176" fontId="76" fillId="0" borderId="9" xfId="0" applyNumberFormat="1" applyFont="1" applyFill="1" applyBorder="1" applyAlignment="1" applyProtection="1">
      <alignment vertical="center"/>
      <protection/>
    </xf>
    <xf numFmtId="176" fontId="22" fillId="0" borderId="0" xfId="19" applyNumberFormat="1" applyFont="1" applyFill="1" applyAlignment="1">
      <alignment horizontal="center"/>
      <protection/>
    </xf>
    <xf numFmtId="176" fontId="42" fillId="0" borderId="0" xfId="19" applyNumberFormat="1" applyFont="1" applyFill="1" applyAlignment="1">
      <alignment horizontal="center"/>
      <protection/>
    </xf>
    <xf numFmtId="176" fontId="42" fillId="0" borderId="0" xfId="0" applyNumberFormat="1" applyFont="1" applyFill="1" applyAlignment="1" applyProtection="1">
      <alignment horizontal="center" vertical="center" wrapText="1"/>
      <protection/>
    </xf>
    <xf numFmtId="176" fontId="42" fillId="0" borderId="0" xfId="0" applyNumberFormat="1" applyFont="1" applyFill="1" applyAlignment="1" applyProtection="1">
      <alignment horizontal="center" vertical="center"/>
      <protection/>
    </xf>
    <xf numFmtId="176" fontId="39" fillId="0" borderId="0" xfId="19" applyNumberFormat="1" applyFont="1" applyFill="1" applyAlignment="1">
      <alignment/>
      <protection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38" fillId="0" borderId="9" xfId="0" applyNumberFormat="1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left"/>
      <protection/>
    </xf>
    <xf numFmtId="176" fontId="39" fillId="0" borderId="0" xfId="0" applyNumberFormat="1" applyFont="1" applyFill="1" applyAlignment="1" applyProtection="1">
      <alignment horizontal="right"/>
      <protection/>
    </xf>
    <xf numFmtId="176" fontId="29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horizontal="left" vertical="center"/>
      <protection/>
    </xf>
    <xf numFmtId="176" fontId="2" fillId="0" borderId="0" xfId="0" applyNumberFormat="1" applyFont="1" applyFill="1" applyAlignment="1" applyProtection="1">
      <alignment horizontal="right" vertical="center"/>
      <protection/>
    </xf>
    <xf numFmtId="0" fontId="13" fillId="0" borderId="9" xfId="0" applyNumberFormat="1" applyFont="1" applyFill="1" applyBorder="1" applyAlignment="1" applyProtection="1">
      <alignment horizontal="center" vertical="center"/>
      <protection/>
    </xf>
    <xf numFmtId="176" fontId="13" fillId="0" borderId="9" xfId="0" applyNumberFormat="1" applyFont="1" applyFill="1" applyBorder="1" applyAlignment="1" applyProtection="1">
      <alignment horizontal="right" vertical="center" wrapText="1"/>
      <protection/>
    </xf>
    <xf numFmtId="0" fontId="9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 wrapText="1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left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left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9" xfId="70" applyFont="1" applyFill="1" applyBorder="1" applyAlignment="1">
      <alignment horizontal="center" vertical="center"/>
      <protection/>
    </xf>
    <xf numFmtId="176" fontId="10" fillId="0" borderId="9" xfId="0" applyNumberFormat="1" applyFont="1" applyFill="1" applyBorder="1" applyAlignment="1" applyProtection="1">
      <alignment horizontal="left" vertical="center"/>
      <protection/>
    </xf>
    <xf numFmtId="176" fontId="10" fillId="0" borderId="9" xfId="0" applyNumberFormat="1" applyFont="1" applyFill="1" applyBorder="1" applyAlignment="1" applyProtection="1">
      <alignment horizontal="center" vertical="center"/>
      <protection/>
    </xf>
    <xf numFmtId="176" fontId="10" fillId="0" borderId="9" xfId="0" applyNumberFormat="1" applyFont="1" applyFill="1" applyBorder="1" applyAlignment="1" applyProtection="1">
      <alignment horizontal="left" vertical="center" wrapText="1"/>
      <protection/>
    </xf>
    <xf numFmtId="176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left" vertical="center" wrapText="1"/>
      <protection/>
    </xf>
    <xf numFmtId="0" fontId="10" fillId="0" borderId="9" xfId="70" applyFont="1" applyFill="1" applyBorder="1" applyAlignment="1">
      <alignment horizontal="center" vertical="center" wrapText="1"/>
      <protection/>
    </xf>
    <xf numFmtId="8" fontId="10" fillId="0" borderId="9" xfId="0" applyNumberFormat="1" applyFont="1" applyFill="1" applyBorder="1" applyAlignment="1" applyProtection="1">
      <alignment horizontal="left"/>
      <protection/>
    </xf>
    <xf numFmtId="176" fontId="10" fillId="0" borderId="9" xfId="70" applyNumberFormat="1" applyFont="1" applyFill="1" applyBorder="1" applyAlignment="1">
      <alignment horizontal="right" vertical="center"/>
      <protection/>
    </xf>
    <xf numFmtId="0" fontId="9" fillId="0" borderId="9" xfId="70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8" fontId="9" fillId="0" borderId="9" xfId="0" applyNumberFormat="1" applyFont="1" applyFill="1" applyBorder="1" applyAlignment="1" applyProtection="1">
      <alignment horizontal="left"/>
      <protection/>
    </xf>
    <xf numFmtId="176" fontId="9" fillId="0" borderId="9" xfId="70" applyNumberFormat="1" applyFont="1" applyFill="1" applyBorder="1" applyAlignment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center"/>
      <protection/>
    </xf>
    <xf numFmtId="8" fontId="9" fillId="0" borderId="23" xfId="0" applyNumberFormat="1" applyFont="1" applyFill="1" applyBorder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center"/>
      <protection/>
    </xf>
    <xf numFmtId="0" fontId="29" fillId="0" borderId="0" xfId="66" applyFont="1" applyAlignment="1" applyProtection="1">
      <alignment horizontal="center"/>
      <protection/>
    </xf>
    <xf numFmtId="176" fontId="29" fillId="0" borderId="0" xfId="66" applyNumberFormat="1" applyFont="1" applyAlignment="1" applyProtection="1">
      <alignment horizontal="center"/>
      <protection/>
    </xf>
    <xf numFmtId="176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3" fillId="0" borderId="17" xfId="66" applyFont="1" applyFill="1" applyBorder="1" applyAlignment="1" applyProtection="1">
      <alignment horizontal="center" vertical="center"/>
      <protection locked="0"/>
    </xf>
    <xf numFmtId="176" fontId="13" fillId="0" borderId="9" xfId="66" applyNumberFormat="1" applyFont="1" applyFill="1" applyBorder="1" applyAlignment="1" applyProtection="1">
      <alignment horizontal="center" vertical="center" wrapText="1"/>
      <protection locked="0"/>
    </xf>
    <xf numFmtId="181" fontId="13" fillId="0" borderId="9" xfId="66" applyNumberFormat="1" applyFont="1" applyFill="1" applyBorder="1" applyAlignment="1" applyProtection="1">
      <alignment horizontal="center" vertical="center" wrapText="1"/>
      <protection locked="0"/>
    </xf>
    <xf numFmtId="176" fontId="9" fillId="0" borderId="9" xfId="66" applyNumberFormat="1" applyFont="1" applyFill="1" applyBorder="1" applyAlignment="1" applyProtection="1">
      <alignment vertical="center"/>
      <protection locked="0"/>
    </xf>
    <xf numFmtId="181" fontId="9" fillId="0" borderId="9" xfId="66" applyNumberFormat="1" applyFont="1" applyFill="1" applyBorder="1" applyAlignment="1" applyProtection="1">
      <alignment vertical="center"/>
      <protection locked="0"/>
    </xf>
    <xf numFmtId="181" fontId="9" fillId="0" borderId="9" xfId="66" applyNumberFormat="1" applyFont="1" applyFill="1" applyBorder="1" applyAlignment="1" applyProtection="1">
      <alignment horizontal="right" vertical="center"/>
      <protection locked="0"/>
    </xf>
    <xf numFmtId="176" fontId="10" fillId="0" borderId="9" xfId="66" applyNumberFormat="1" applyFont="1" applyFill="1" applyBorder="1" applyAlignment="1" applyProtection="1">
      <alignment vertical="center"/>
      <protection locked="0"/>
    </xf>
    <xf numFmtId="176" fontId="10" fillId="0" borderId="9" xfId="0" applyNumberFormat="1" applyFont="1" applyFill="1" applyBorder="1" applyAlignment="1" applyProtection="1">
      <alignment vertical="center"/>
      <protection/>
    </xf>
    <xf numFmtId="181" fontId="10" fillId="0" borderId="9" xfId="66" applyNumberFormat="1" applyFont="1" applyFill="1" applyBorder="1" applyAlignment="1" applyProtection="1">
      <alignment vertical="center"/>
      <protection locked="0"/>
    </xf>
    <xf numFmtId="181" fontId="0" fillId="0" borderId="0" xfId="0" applyNumberFormat="1" applyFill="1" applyAlignment="1" applyProtection="1">
      <alignment horizontal="center"/>
      <protection/>
    </xf>
    <xf numFmtId="181" fontId="29" fillId="0" borderId="0" xfId="0" applyNumberFormat="1" applyFont="1" applyFill="1" applyAlignment="1" applyProtection="1">
      <alignment horizontal="center" vertical="top"/>
      <protection/>
    </xf>
    <xf numFmtId="181" fontId="9" fillId="0" borderId="0" xfId="0" applyNumberFormat="1" applyFont="1" applyFill="1" applyAlignment="1" applyProtection="1">
      <alignment horizontal="center" vertical="center"/>
      <protection/>
    </xf>
    <xf numFmtId="181" fontId="13" fillId="0" borderId="17" xfId="0" applyNumberFormat="1" applyFont="1" applyFill="1" applyBorder="1" applyAlignment="1" applyProtection="1">
      <alignment horizontal="center" vertical="center" wrapText="1"/>
      <protection/>
    </xf>
    <xf numFmtId="181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66" applyFont="1" applyFill="1" applyBorder="1" applyAlignment="1" applyProtection="1">
      <alignment vertical="center"/>
      <protection locked="0"/>
    </xf>
    <xf numFmtId="181" fontId="10" fillId="0" borderId="9" xfId="0" applyNumberFormat="1" applyFont="1" applyFill="1" applyBorder="1" applyAlignment="1" applyProtection="1">
      <alignment vertical="center"/>
      <protection/>
    </xf>
    <xf numFmtId="0" fontId="9" fillId="0" borderId="9" xfId="66" applyFont="1" applyFill="1" applyBorder="1" applyAlignment="1" applyProtection="1">
      <alignment vertical="center"/>
      <protection locked="0"/>
    </xf>
    <xf numFmtId="181" fontId="9" fillId="0" borderId="9" xfId="0" applyNumberFormat="1" applyFont="1" applyFill="1" applyBorder="1" applyAlignment="1" applyProtection="1">
      <alignment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horizontal="right" vertical="center" wrapText="1"/>
      <protection/>
    </xf>
    <xf numFmtId="0" fontId="10" fillId="0" borderId="9" xfId="0" applyFont="1" applyFill="1" applyBorder="1" applyAlignment="1" applyProtection="1">
      <alignment horizontal="right"/>
      <protection/>
    </xf>
    <xf numFmtId="0" fontId="43" fillId="0" borderId="9" xfId="0" applyFont="1" applyFill="1" applyBorder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left" vertical="center" indent="2"/>
      <protection locked="0"/>
    </xf>
    <xf numFmtId="0" fontId="9" fillId="0" borderId="9" xfId="0" applyNumberFormat="1" applyFont="1" applyFill="1" applyBorder="1" applyAlignment="1" applyProtection="1">
      <alignment horizontal="left" vertical="center" indent="2"/>
      <protection locked="0"/>
    </xf>
    <xf numFmtId="176" fontId="10" fillId="0" borderId="9" xfId="66" applyNumberFormat="1" applyFont="1" applyBorder="1" applyAlignment="1">
      <alignment horizontal="right"/>
      <protection/>
    </xf>
    <xf numFmtId="1" fontId="9" fillId="19" borderId="9" xfId="0" applyNumberFormat="1" applyFont="1" applyFill="1" applyBorder="1" applyAlignment="1" applyProtection="1">
      <alignment horizontal="right" vertical="center"/>
      <protection locked="0"/>
    </xf>
    <xf numFmtId="176" fontId="13" fillId="0" borderId="9" xfId="66" applyNumberFormat="1" applyFont="1" applyBorder="1" applyAlignment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44" fillId="0" borderId="0" xfId="0" applyFont="1" applyFill="1" applyAlignment="1" applyProtection="1">
      <alignment horizontal="left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181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/>
      <protection/>
    </xf>
    <xf numFmtId="0" fontId="10" fillId="0" borderId="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vertical="center"/>
      <protection locked="0"/>
    </xf>
    <xf numFmtId="0" fontId="0" fillId="0" borderId="0" xfId="62" applyFill="1">
      <alignment vertical="center"/>
      <protection/>
    </xf>
    <xf numFmtId="0" fontId="45" fillId="0" borderId="0" xfId="62" applyFont="1">
      <alignment vertical="center"/>
      <protection/>
    </xf>
    <xf numFmtId="0" fontId="0" fillId="0" borderId="0" xfId="62">
      <alignment vertical="center"/>
      <protection/>
    </xf>
    <xf numFmtId="0" fontId="46" fillId="0" borderId="0" xfId="62" applyFont="1" applyBorder="1" applyAlignment="1">
      <alignment horizontal="center" vertical="center" wrapText="1"/>
      <protection/>
    </xf>
    <xf numFmtId="0" fontId="47" fillId="0" borderId="0" xfId="0" applyFont="1" applyFill="1" applyAlignment="1" applyProtection="1">
      <alignment vertical="center"/>
      <protection/>
    </xf>
    <xf numFmtId="0" fontId="48" fillId="0" borderId="0" xfId="62" applyFont="1" applyBorder="1" applyAlignment="1">
      <alignment horizontal="left" vertical="center"/>
      <protection/>
    </xf>
    <xf numFmtId="0" fontId="48" fillId="0" borderId="0" xfId="62" applyFont="1" applyAlignment="1">
      <alignment horizontal="left" vertical="center"/>
      <protection/>
    </xf>
    <xf numFmtId="0" fontId="48" fillId="0" borderId="0" xfId="62" applyFont="1" applyFill="1" applyAlignment="1">
      <alignment horizontal="left" vertical="center"/>
      <protection/>
    </xf>
    <xf numFmtId="0" fontId="48" fillId="20" borderId="0" xfId="62" applyFont="1" applyFill="1" applyBorder="1" applyAlignment="1">
      <alignment horizontal="left" vertical="center"/>
      <protection/>
    </xf>
    <xf numFmtId="0" fontId="48" fillId="0" borderId="0" xfId="62" applyFont="1" applyFill="1" applyAlignment="1">
      <alignment horizontal="left" vertical="center" wrapText="1"/>
      <protection/>
    </xf>
    <xf numFmtId="0" fontId="48" fillId="20" borderId="0" xfId="62" applyFont="1" applyFill="1" applyAlignment="1">
      <alignment horizontal="left" vertical="center"/>
      <protection/>
    </xf>
    <xf numFmtId="0" fontId="0" fillId="0" borderId="0" xfId="62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57" fontId="51" fillId="0" borderId="0" xfId="0" applyNumberFormat="1" applyFont="1" applyFill="1" applyBorder="1" applyAlignment="1">
      <alignment horizontal="center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常规_省级用表 - 新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_2015年预算（报市）" xfId="65"/>
    <cellStyle name="3232" xfId="66"/>
    <cellStyle name="常规 3" xfId="67"/>
    <cellStyle name="常规_Sheet1" xfId="68"/>
    <cellStyle name="常规_2016年安康市全市和市本级预算草案004" xfId="69"/>
    <cellStyle name="常规_2019年年初预算（打印版）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workbookViewId="0" topLeftCell="A1">
      <selection activeCell="A2" sqref="A2:AF2"/>
    </sheetView>
  </sheetViews>
  <sheetFormatPr defaultColWidth="6.75390625" defaultRowHeight="14.25"/>
  <cols>
    <col min="1" max="46" width="3.50390625" style="91" customWidth="1"/>
    <col min="47" max="54" width="7.25390625" style="91" customWidth="1"/>
    <col min="55" max="92" width="8.25390625" style="91" customWidth="1"/>
    <col min="93" max="16384" width="6.75390625" style="91" customWidth="1"/>
  </cols>
  <sheetData>
    <row r="1" ht="36.75" customHeight="1">
      <c r="A1" s="357" t="s">
        <v>0</v>
      </c>
    </row>
    <row r="2" spans="1:32" ht="229.5" customHeight="1">
      <c r="A2" s="358" t="s">
        <v>1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</row>
    <row r="3" spans="1:32" ht="87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358"/>
    </row>
    <row r="4" spans="1:32" ht="36" customHeight="1">
      <c r="A4" s="359" t="s">
        <v>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</row>
    <row r="5" spans="1:32" ht="21" customHeight="1">
      <c r="A5" s="360">
        <v>45386</v>
      </c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</row>
    <row r="6" spans="1:32" ht="21" customHeight="1">
      <c r="A6" s="361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</row>
    <row r="7" spans="1:32" ht="21" customHeigh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</row>
    <row r="8" spans="1:32" ht="21" customHeight="1">
      <c r="A8" s="361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</row>
    <row r="9" spans="1:32" ht="21" customHeight="1">
      <c r="A9" s="361"/>
      <c r="B9" s="362"/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</row>
    <row r="10" spans="1:32" ht="21" customHeight="1">
      <c r="A10" s="361"/>
      <c r="B10" s="362"/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</row>
    <row r="11" spans="1:32" ht="21" customHeight="1">
      <c r="A11" s="361"/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</row>
    <row r="12" spans="1:32" ht="21" customHeight="1">
      <c r="A12" s="361"/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</row>
    <row r="13" spans="1:32" ht="21" customHeight="1">
      <c r="A13" s="361"/>
      <c r="B13" s="362"/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</row>
    <row r="14" s="115" customFormat="1" ht="12.75"/>
    <row r="15" s="115" customFormat="1" ht="12.75"/>
    <row r="16" s="115" customFormat="1" ht="12.75"/>
    <row r="17" s="115" customFormat="1" ht="12.75"/>
    <row r="18" s="115" customFormat="1" ht="12.75"/>
    <row r="19" s="115" customFormat="1" ht="12.75"/>
    <row r="20" s="115" customFormat="1" ht="12.75"/>
    <row r="21" s="115" customFormat="1" ht="12.75"/>
    <row r="22" s="115" customFormat="1" ht="12.75"/>
    <row r="23" s="115" customFormat="1" ht="12.75"/>
    <row r="24" s="115" customFormat="1" ht="12.75"/>
    <row r="25" s="115" customFormat="1" ht="12.75"/>
    <row r="26" s="115" customFormat="1" ht="12.75"/>
    <row r="27" s="115" customFormat="1" ht="12.75"/>
    <row r="28" s="115" customFormat="1" ht="12.75"/>
    <row r="29" s="115" customFormat="1" ht="12.75"/>
    <row r="30" s="115" customFormat="1" ht="12.75"/>
    <row r="31" s="115" customFormat="1" ht="12.75"/>
    <row r="32" s="115" customFormat="1" ht="12.75"/>
    <row r="33" s="115" customFormat="1" ht="12.75"/>
    <row r="34" s="115" customFormat="1" ht="12.75"/>
    <row r="35" s="115" customFormat="1" ht="12.75"/>
    <row r="36" s="115" customFormat="1" ht="12.75"/>
    <row r="37" s="115" customFormat="1" ht="12.75"/>
    <row r="38" s="115" customFormat="1" ht="12.75"/>
    <row r="39" s="115" customFormat="1" ht="12.75"/>
    <row r="40" s="115" customFormat="1" ht="12.75"/>
    <row r="41" s="115" customFormat="1" ht="12.75"/>
    <row r="42" s="115" customFormat="1" ht="12.75"/>
    <row r="43" s="115" customFormat="1" ht="12.75"/>
    <row r="44" s="115" customFormat="1" ht="12.75"/>
    <row r="45" s="115" customFormat="1" ht="12.75"/>
    <row r="46" s="115" customFormat="1" ht="12.75"/>
    <row r="47" s="115" customFormat="1" ht="12.75"/>
    <row r="48" s="115" customFormat="1" ht="12.75"/>
    <row r="49" s="115" customFormat="1" ht="12.75"/>
    <row r="50" s="115" customFormat="1" ht="12.75"/>
    <row r="51" s="115" customFormat="1" ht="12.75"/>
    <row r="52" s="115" customFormat="1" ht="12.75"/>
    <row r="53" s="115" customFormat="1" ht="12.75"/>
    <row r="54" s="115" customFormat="1" ht="12.75"/>
    <row r="55" s="115" customFormat="1" ht="12.75"/>
    <row r="56" s="115" customFormat="1" ht="12.75"/>
    <row r="57" s="115" customFormat="1" ht="12.75"/>
    <row r="58" s="115" customFormat="1" ht="12.75"/>
    <row r="59" s="115" customFormat="1" ht="12.75"/>
    <row r="60" s="115" customFormat="1" ht="12.75"/>
    <row r="61" s="115" customFormat="1" ht="12.75"/>
    <row r="62" s="115" customFormat="1" ht="12.75"/>
    <row r="63" s="115" customFormat="1" ht="12.75"/>
    <row r="64" s="115" customFormat="1" ht="12.75"/>
    <row r="65" s="115" customFormat="1" ht="12.75"/>
    <row r="66" s="115" customFormat="1" ht="12.75"/>
    <row r="67" s="115" customFormat="1" ht="12.75"/>
    <row r="68" s="115" customFormat="1" ht="12.75"/>
    <row r="69" s="115" customFormat="1" ht="12.75"/>
    <row r="70" s="115" customFormat="1" ht="12.75"/>
    <row r="71" s="115" customFormat="1" ht="12.75"/>
    <row r="72" s="115" customFormat="1" ht="12.75"/>
    <row r="73" s="115" customFormat="1" ht="12.75"/>
    <row r="74" s="115" customFormat="1" ht="12.75"/>
    <row r="75" s="115" customFormat="1" ht="12.75"/>
    <row r="76" s="115" customFormat="1" ht="12.75"/>
    <row r="77" s="115" customFormat="1" ht="12.75"/>
    <row r="78" s="115" customFormat="1" ht="12.75"/>
    <row r="79" s="115" customFormat="1" ht="12.75"/>
    <row r="80" s="115" customFormat="1" ht="12.75"/>
    <row r="81" s="115" customFormat="1" ht="12.75"/>
    <row r="82" s="115" customFormat="1" ht="12.75"/>
    <row r="83" s="115" customFormat="1" ht="12.75"/>
    <row r="84" s="115" customFormat="1" ht="12.75"/>
    <row r="85" s="115" customFormat="1" ht="12.75"/>
    <row r="86" s="115" customFormat="1" ht="12.75"/>
    <row r="87" s="115" customFormat="1" ht="12.75"/>
  </sheetData>
  <sheetProtection/>
  <mergeCells count="3">
    <mergeCell ref="A2:AF2"/>
    <mergeCell ref="A4:AF4"/>
    <mergeCell ref="A5:AF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37.75390625" style="148" customWidth="1"/>
    <col min="2" max="2" width="13.00390625" style="302" customWidth="1"/>
    <col min="3" max="3" width="13.375" style="302" customWidth="1"/>
    <col min="4" max="4" width="13.25390625" style="149" customWidth="1"/>
    <col min="5" max="16384" width="9.00390625" style="148" customWidth="1"/>
  </cols>
  <sheetData>
    <row r="1" spans="1:4" ht="30.75" customHeight="1">
      <c r="A1" s="303" t="s">
        <v>186</v>
      </c>
      <c r="B1" s="304"/>
      <c r="C1" s="304"/>
      <c r="D1" s="303"/>
    </row>
    <row r="2" spans="1:4" s="2" customFormat="1" ht="18.75" customHeight="1">
      <c r="A2" s="2" t="s">
        <v>187</v>
      </c>
      <c r="B2" s="270"/>
      <c r="C2" s="270"/>
      <c r="D2" s="325" t="s">
        <v>56</v>
      </c>
    </row>
    <row r="3" spans="1:4" ht="30.75" customHeight="1">
      <c r="A3" s="307" t="s">
        <v>119</v>
      </c>
      <c r="B3" s="308" t="s">
        <v>188</v>
      </c>
      <c r="C3" s="308" t="s">
        <v>189</v>
      </c>
      <c r="D3" s="309" t="s">
        <v>190</v>
      </c>
    </row>
    <row r="4" spans="1:4" ht="21.75" customHeight="1">
      <c r="A4" s="51" t="s">
        <v>91</v>
      </c>
      <c r="B4" s="310">
        <v>13181</v>
      </c>
      <c r="C4" s="20">
        <v>13342</v>
      </c>
      <c r="D4" s="311">
        <f aca="true" t="shared" si="0" ref="D4:D16">(C4/B4-1)*100</f>
        <v>1.221455124800852</v>
      </c>
    </row>
    <row r="5" spans="1:4" ht="21.75" customHeight="1">
      <c r="A5" s="51" t="s">
        <v>92</v>
      </c>
      <c r="B5" s="310" t="s">
        <v>105</v>
      </c>
      <c r="C5" s="312" t="s">
        <v>105</v>
      </c>
      <c r="D5" s="312" t="s">
        <v>105</v>
      </c>
    </row>
    <row r="6" spans="1:4" ht="21.75" customHeight="1">
      <c r="A6" s="51" t="s">
        <v>93</v>
      </c>
      <c r="B6" s="310">
        <v>4377</v>
      </c>
      <c r="C6" s="20">
        <v>4531</v>
      </c>
      <c r="D6" s="311">
        <f t="shared" si="0"/>
        <v>3.5183915924148934</v>
      </c>
    </row>
    <row r="7" spans="1:4" ht="21.75" customHeight="1">
      <c r="A7" s="51" t="s">
        <v>94</v>
      </c>
      <c r="B7" s="310">
        <v>14870</v>
      </c>
      <c r="C7" s="20">
        <v>13901</v>
      </c>
      <c r="D7" s="311">
        <f t="shared" si="0"/>
        <v>-6.516476126429049</v>
      </c>
    </row>
    <row r="8" spans="1:4" ht="21.75" customHeight="1">
      <c r="A8" s="51" t="s">
        <v>95</v>
      </c>
      <c r="B8" s="310">
        <v>59</v>
      </c>
      <c r="C8" s="20">
        <v>48</v>
      </c>
      <c r="D8" s="311">
        <f t="shared" si="0"/>
        <v>-18.644067796610166</v>
      </c>
    </row>
    <row r="9" spans="1:4" ht="21.75" customHeight="1">
      <c r="A9" s="51" t="s">
        <v>96</v>
      </c>
      <c r="B9" s="310">
        <v>914</v>
      </c>
      <c r="C9" s="20">
        <v>917</v>
      </c>
      <c r="D9" s="311">
        <f t="shared" si="0"/>
        <v>0.3282275711159688</v>
      </c>
    </row>
    <row r="10" spans="1:4" ht="21.75" customHeight="1">
      <c r="A10" s="51" t="s">
        <v>97</v>
      </c>
      <c r="B10" s="310">
        <v>19643</v>
      </c>
      <c r="C10" s="20">
        <v>18547</v>
      </c>
      <c r="D10" s="311">
        <f t="shared" si="0"/>
        <v>-5.579595784757929</v>
      </c>
    </row>
    <row r="11" spans="1:4" ht="21.75" customHeight="1">
      <c r="A11" s="51" t="s">
        <v>98</v>
      </c>
      <c r="B11" s="310">
        <v>12645</v>
      </c>
      <c r="C11" s="20">
        <v>7456</v>
      </c>
      <c r="D11" s="311">
        <f t="shared" si="0"/>
        <v>-41.0359826018189</v>
      </c>
    </row>
    <row r="12" spans="1:4" ht="21.75" customHeight="1">
      <c r="A12" s="51" t="s">
        <v>99</v>
      </c>
      <c r="B12" s="310">
        <v>3758</v>
      </c>
      <c r="C12" s="20">
        <v>1212</v>
      </c>
      <c r="D12" s="311">
        <f t="shared" si="0"/>
        <v>-67.7488025545503</v>
      </c>
    </row>
    <row r="13" spans="1:4" ht="21.75" customHeight="1">
      <c r="A13" s="51" t="s">
        <v>100</v>
      </c>
      <c r="B13" s="310">
        <v>2454</v>
      </c>
      <c r="C13" s="20">
        <v>1578</v>
      </c>
      <c r="D13" s="311">
        <f t="shared" si="0"/>
        <v>-35.69682151589242</v>
      </c>
    </row>
    <row r="14" spans="1:4" ht="21.75" customHeight="1">
      <c r="A14" s="51" t="s">
        <v>101</v>
      </c>
      <c r="B14" s="310">
        <v>22302</v>
      </c>
      <c r="C14" s="20">
        <v>25610</v>
      </c>
      <c r="D14" s="311">
        <f t="shared" si="0"/>
        <v>14.832750425970765</v>
      </c>
    </row>
    <row r="15" spans="1:4" ht="21.75" customHeight="1">
      <c r="A15" s="51" t="s">
        <v>102</v>
      </c>
      <c r="B15" s="310">
        <v>9070</v>
      </c>
      <c r="C15" s="20">
        <v>3640</v>
      </c>
      <c r="D15" s="311">
        <f t="shared" si="0"/>
        <v>-59.86769570011026</v>
      </c>
    </row>
    <row r="16" spans="1:4" ht="21.75" customHeight="1">
      <c r="A16" s="51" t="s">
        <v>103</v>
      </c>
      <c r="B16" s="310">
        <v>490</v>
      </c>
      <c r="C16" s="20">
        <v>80</v>
      </c>
      <c r="D16" s="311">
        <f t="shared" si="0"/>
        <v>-83.6734693877551</v>
      </c>
    </row>
    <row r="17" spans="1:4" ht="21.75" customHeight="1">
      <c r="A17" s="51" t="s">
        <v>104</v>
      </c>
      <c r="B17" s="312" t="s">
        <v>105</v>
      </c>
      <c r="C17" s="312" t="s">
        <v>105</v>
      </c>
      <c r="D17" s="312" t="s">
        <v>105</v>
      </c>
    </row>
    <row r="18" spans="1:4" ht="21.75" customHeight="1">
      <c r="A18" s="51" t="s">
        <v>106</v>
      </c>
      <c r="B18" s="312" t="s">
        <v>105</v>
      </c>
      <c r="C18" s="312" t="s">
        <v>105</v>
      </c>
      <c r="D18" s="312" t="s">
        <v>105</v>
      </c>
    </row>
    <row r="19" spans="1:4" ht="21.75" customHeight="1">
      <c r="A19" s="51" t="s">
        <v>107</v>
      </c>
      <c r="B19" s="310">
        <v>415</v>
      </c>
      <c r="C19" s="20">
        <v>423</v>
      </c>
      <c r="D19" s="311">
        <f aca="true" t="shared" si="1" ref="D19:D27">(C19/B19-1)*100</f>
        <v>1.9277108433734869</v>
      </c>
    </row>
    <row r="20" spans="1:4" ht="21.75" customHeight="1">
      <c r="A20" s="51" t="s">
        <v>108</v>
      </c>
      <c r="B20" s="310">
        <v>2763.5</v>
      </c>
      <c r="C20" s="20">
        <v>2985</v>
      </c>
      <c r="D20" s="311">
        <f t="shared" si="1"/>
        <v>8.015198118328204</v>
      </c>
    </row>
    <row r="21" spans="1:4" ht="21.75" customHeight="1">
      <c r="A21" s="51" t="s">
        <v>109</v>
      </c>
      <c r="B21" s="310">
        <v>24.71</v>
      </c>
      <c r="C21" s="20">
        <v>35</v>
      </c>
      <c r="D21" s="311">
        <f t="shared" si="1"/>
        <v>41.64305949008498</v>
      </c>
    </row>
    <row r="22" spans="1:4" ht="21.75" customHeight="1">
      <c r="A22" s="51" t="s">
        <v>110</v>
      </c>
      <c r="B22" s="310">
        <v>3163.5</v>
      </c>
      <c r="C22" s="20">
        <v>554</v>
      </c>
      <c r="D22" s="311">
        <f t="shared" si="1"/>
        <v>-82.48775090880353</v>
      </c>
    </row>
    <row r="23" spans="1:4" ht="21.75" customHeight="1">
      <c r="A23" s="51" t="s">
        <v>191</v>
      </c>
      <c r="B23" s="310">
        <v>500</v>
      </c>
      <c r="C23" s="20">
        <v>500</v>
      </c>
      <c r="D23" s="311">
        <f t="shared" si="1"/>
        <v>0</v>
      </c>
    </row>
    <row r="24" spans="1:4" ht="21.75" customHeight="1">
      <c r="A24" s="51" t="s">
        <v>112</v>
      </c>
      <c r="B24" s="310">
        <v>1274.5</v>
      </c>
      <c r="C24" s="20">
        <v>1504</v>
      </c>
      <c r="D24" s="311">
        <f t="shared" si="1"/>
        <v>18.007061592781493</v>
      </c>
    </row>
    <row r="25" spans="1:4" ht="21.75" customHeight="1">
      <c r="A25" s="51" t="s">
        <v>192</v>
      </c>
      <c r="B25" s="310">
        <v>1310</v>
      </c>
      <c r="C25" s="20">
        <v>41</v>
      </c>
      <c r="D25" s="311">
        <f t="shared" si="1"/>
        <v>-96.8702290076336</v>
      </c>
    </row>
    <row r="26" spans="1:4" ht="21.75" customHeight="1">
      <c r="A26" s="184" t="s">
        <v>193</v>
      </c>
      <c r="B26" s="313">
        <f>SUM(B4:B25)</f>
        <v>113214.21</v>
      </c>
      <c r="C26" s="314">
        <f>SUM(C4:C25)</f>
        <v>96904</v>
      </c>
      <c r="D26" s="315">
        <f t="shared" si="1"/>
        <v>-14.406504271857756</v>
      </c>
    </row>
    <row r="27" spans="1:4" ht="21.75" customHeight="1">
      <c r="A27" s="51" t="s">
        <v>194</v>
      </c>
      <c r="B27" s="310">
        <v>2425</v>
      </c>
      <c r="C27" s="20">
        <v>2425</v>
      </c>
      <c r="D27" s="311">
        <f t="shared" si="1"/>
        <v>0</v>
      </c>
    </row>
    <row r="28" spans="1:4" ht="21.75" customHeight="1">
      <c r="A28" s="51" t="s">
        <v>195</v>
      </c>
      <c r="B28" s="312" t="s">
        <v>105</v>
      </c>
      <c r="C28" s="312" t="s">
        <v>105</v>
      </c>
      <c r="D28" s="312" t="s">
        <v>105</v>
      </c>
    </row>
    <row r="29" spans="1:4" ht="21.75" customHeight="1">
      <c r="A29" s="184" t="s">
        <v>196</v>
      </c>
      <c r="B29" s="313">
        <f>SUM(B26:B28)</f>
        <v>115639.21</v>
      </c>
      <c r="C29" s="314">
        <f>SUM(C26:C28)</f>
        <v>99329</v>
      </c>
      <c r="D29" s="315">
        <f>(C29/B29-1)*100</f>
        <v>-14.104394175643375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37.50390625" style="221" customWidth="1"/>
    <col min="2" max="2" width="15.625" style="222" customWidth="1"/>
    <col min="3" max="3" width="14.50390625" style="222" customWidth="1"/>
    <col min="4" max="4" width="12.625" style="316" customWidth="1"/>
    <col min="5" max="16384" width="9.00390625" style="148" customWidth="1"/>
  </cols>
  <sheetData>
    <row r="1" spans="1:4" ht="28.5" customHeight="1">
      <c r="A1" s="223" t="s">
        <v>197</v>
      </c>
      <c r="B1" s="223"/>
      <c r="C1" s="223"/>
      <c r="D1" s="317"/>
    </row>
    <row r="2" spans="1:4" s="47" customFormat="1" ht="18" customHeight="1">
      <c r="A2" s="44" t="s">
        <v>198</v>
      </c>
      <c r="B2" s="45"/>
      <c r="C2" s="224"/>
      <c r="D2" s="318" t="s">
        <v>56</v>
      </c>
    </row>
    <row r="3" spans="1:4" ht="16.5" customHeight="1">
      <c r="A3" s="177" t="s">
        <v>119</v>
      </c>
      <c r="B3" s="225" t="s">
        <v>60</v>
      </c>
      <c r="C3" s="225" t="s">
        <v>183</v>
      </c>
      <c r="D3" s="319" t="s">
        <v>184</v>
      </c>
    </row>
    <row r="4" spans="1:4" ht="15.75" customHeight="1">
      <c r="A4" s="177"/>
      <c r="B4" s="226"/>
      <c r="C4" s="226"/>
      <c r="D4" s="320"/>
    </row>
    <row r="5" spans="1:4" ht="24" customHeight="1">
      <c r="A5" s="186" t="s">
        <v>63</v>
      </c>
      <c r="B5" s="186">
        <f>SUM(B6:B18)</f>
        <v>4266</v>
      </c>
      <c r="C5" s="321">
        <f>SUM(C6:C18)</f>
        <v>4000</v>
      </c>
      <c r="D5" s="322">
        <f aca="true" t="shared" si="0" ref="D5:D25">(C5-B5)/B5*100</f>
        <v>-6.235349273323957</v>
      </c>
    </row>
    <row r="6" spans="1:4" ht="24" customHeight="1">
      <c r="A6" s="51" t="s">
        <v>64</v>
      </c>
      <c r="B6" s="51">
        <v>1143</v>
      </c>
      <c r="C6" s="323">
        <v>2107</v>
      </c>
      <c r="D6" s="324">
        <f t="shared" si="0"/>
        <v>84.33945756780402</v>
      </c>
    </row>
    <row r="7" spans="1:4" ht="24" customHeight="1">
      <c r="A7" s="51" t="s">
        <v>65</v>
      </c>
      <c r="B7" s="51">
        <v>209</v>
      </c>
      <c r="C7" s="323">
        <v>100</v>
      </c>
      <c r="D7" s="324">
        <f t="shared" si="0"/>
        <v>-52.15311004784689</v>
      </c>
    </row>
    <row r="8" spans="1:4" ht="24" customHeight="1">
      <c r="A8" s="51" t="s">
        <v>66</v>
      </c>
      <c r="B8" s="51">
        <v>146</v>
      </c>
      <c r="C8" s="323">
        <v>70</v>
      </c>
      <c r="D8" s="324">
        <f t="shared" si="0"/>
        <v>-52.054794520547944</v>
      </c>
    </row>
    <row r="9" spans="1:4" ht="24" customHeight="1">
      <c r="A9" s="51" t="s">
        <v>67</v>
      </c>
      <c r="B9" s="51">
        <v>57</v>
      </c>
      <c r="C9" s="323">
        <v>72</v>
      </c>
      <c r="D9" s="324">
        <f t="shared" si="0"/>
        <v>26.31578947368421</v>
      </c>
    </row>
    <row r="10" spans="1:4" ht="24" customHeight="1">
      <c r="A10" s="51" t="s">
        <v>68</v>
      </c>
      <c r="B10" s="51">
        <v>217</v>
      </c>
      <c r="C10" s="323">
        <v>378</v>
      </c>
      <c r="D10" s="324">
        <f t="shared" si="0"/>
        <v>74.19354838709677</v>
      </c>
    </row>
    <row r="11" spans="1:4" ht="24" customHeight="1">
      <c r="A11" s="51" t="s">
        <v>69</v>
      </c>
      <c r="B11" s="51">
        <v>285</v>
      </c>
      <c r="C11" s="323">
        <v>360</v>
      </c>
      <c r="D11" s="324">
        <f t="shared" si="0"/>
        <v>26.31578947368421</v>
      </c>
    </row>
    <row r="12" spans="1:4" ht="24" customHeight="1">
      <c r="A12" s="51" t="s">
        <v>70</v>
      </c>
      <c r="B12" s="51">
        <v>70</v>
      </c>
      <c r="C12" s="323">
        <v>80</v>
      </c>
      <c r="D12" s="324">
        <f t="shared" si="0"/>
        <v>14.285714285714285</v>
      </c>
    </row>
    <row r="13" spans="1:4" ht="24" customHeight="1">
      <c r="A13" s="51" t="s">
        <v>71</v>
      </c>
      <c r="B13" s="51">
        <v>693</v>
      </c>
      <c r="C13" s="323">
        <v>125</v>
      </c>
      <c r="D13" s="324">
        <f t="shared" si="0"/>
        <v>-81.96248196248196</v>
      </c>
    </row>
    <row r="14" spans="1:4" ht="24" customHeight="1">
      <c r="A14" s="51" t="s">
        <v>72</v>
      </c>
      <c r="B14" s="51">
        <v>133</v>
      </c>
      <c r="C14" s="323">
        <v>150</v>
      </c>
      <c r="D14" s="324">
        <f t="shared" si="0"/>
        <v>12.781954887218044</v>
      </c>
    </row>
    <row r="15" spans="1:4" ht="24" customHeight="1">
      <c r="A15" s="51" t="s">
        <v>73</v>
      </c>
      <c r="B15" s="51">
        <v>179</v>
      </c>
      <c r="C15" s="323">
        <v>185</v>
      </c>
      <c r="D15" s="324">
        <f t="shared" si="0"/>
        <v>3.35195530726257</v>
      </c>
    </row>
    <row r="16" spans="1:4" ht="24" customHeight="1">
      <c r="A16" s="51" t="s">
        <v>74</v>
      </c>
      <c r="B16" s="51">
        <v>698</v>
      </c>
      <c r="C16" s="323">
        <v>5</v>
      </c>
      <c r="D16" s="324">
        <f t="shared" si="0"/>
        <v>-99.2836676217765</v>
      </c>
    </row>
    <row r="17" spans="1:4" ht="24" customHeight="1">
      <c r="A17" s="51" t="s">
        <v>75</v>
      </c>
      <c r="B17" s="51">
        <v>430</v>
      </c>
      <c r="C17" s="323">
        <v>360</v>
      </c>
      <c r="D17" s="324">
        <f t="shared" si="0"/>
        <v>-16.27906976744186</v>
      </c>
    </row>
    <row r="18" spans="1:4" ht="24" customHeight="1">
      <c r="A18" s="51" t="s">
        <v>76</v>
      </c>
      <c r="B18" s="51">
        <v>6</v>
      </c>
      <c r="C18" s="323">
        <v>8</v>
      </c>
      <c r="D18" s="324">
        <f t="shared" si="0"/>
        <v>33.33333333333333</v>
      </c>
    </row>
    <row r="19" spans="1:4" ht="24" customHeight="1">
      <c r="A19" s="186" t="s">
        <v>77</v>
      </c>
      <c r="B19" s="186">
        <f>B20+B21+B22+B23+B24</f>
        <v>2550</v>
      </c>
      <c r="C19" s="186">
        <f>C20+C21+C22+C23+C24</f>
        <v>2400</v>
      </c>
      <c r="D19" s="322">
        <f t="shared" si="0"/>
        <v>-5.88235294117647</v>
      </c>
    </row>
    <row r="20" spans="1:4" ht="24" customHeight="1">
      <c r="A20" s="51" t="s">
        <v>78</v>
      </c>
      <c r="B20" s="51">
        <v>1409</v>
      </c>
      <c r="C20" s="323">
        <v>1400</v>
      </c>
      <c r="D20" s="324">
        <f t="shared" si="0"/>
        <v>-0.63875088715401</v>
      </c>
    </row>
    <row r="21" spans="1:4" ht="24" customHeight="1">
      <c r="A21" s="51" t="s">
        <v>79</v>
      </c>
      <c r="B21" s="51">
        <v>216</v>
      </c>
      <c r="C21" s="323">
        <v>170</v>
      </c>
      <c r="D21" s="324">
        <f t="shared" si="0"/>
        <v>-21.296296296296298</v>
      </c>
    </row>
    <row r="22" spans="1:4" ht="24" customHeight="1">
      <c r="A22" s="51" t="s">
        <v>80</v>
      </c>
      <c r="B22" s="51">
        <v>226</v>
      </c>
      <c r="C22" s="323">
        <v>230</v>
      </c>
      <c r="D22" s="324">
        <f t="shared" si="0"/>
        <v>1.7699115044247788</v>
      </c>
    </row>
    <row r="23" spans="1:4" ht="24" customHeight="1">
      <c r="A23" s="51" t="s">
        <v>81</v>
      </c>
      <c r="B23" s="51">
        <v>587</v>
      </c>
      <c r="C23" s="323">
        <v>500</v>
      </c>
      <c r="D23" s="324">
        <f t="shared" si="0"/>
        <v>-14.821124361158432</v>
      </c>
    </row>
    <row r="24" spans="1:4" ht="24" customHeight="1">
      <c r="A24" s="51" t="s">
        <v>82</v>
      </c>
      <c r="B24" s="51">
        <v>112</v>
      </c>
      <c r="C24" s="323">
        <v>100</v>
      </c>
      <c r="D24" s="324">
        <f t="shared" si="0"/>
        <v>-10.714285714285714</v>
      </c>
    </row>
    <row r="25" spans="1:4" ht="24" customHeight="1">
      <c r="A25" s="186" t="s">
        <v>185</v>
      </c>
      <c r="B25" s="186">
        <v>6816</v>
      </c>
      <c r="C25" s="321">
        <v>6400</v>
      </c>
      <c r="D25" s="324">
        <f t="shared" si="0"/>
        <v>-6.103286384976526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9"/>
  <sheetViews>
    <sheetView zoomScaleSheetLayoutView="100" workbookViewId="0" topLeftCell="A10">
      <selection activeCell="C29" sqref="C29"/>
    </sheetView>
  </sheetViews>
  <sheetFormatPr defaultColWidth="9.00390625" defaultRowHeight="14.25"/>
  <cols>
    <col min="1" max="1" width="37.75390625" style="148" customWidth="1"/>
    <col min="2" max="2" width="13.00390625" style="302" customWidth="1"/>
    <col min="3" max="3" width="13.375" style="302" customWidth="1"/>
    <col min="4" max="4" width="13.25390625" style="149" customWidth="1"/>
    <col min="5" max="16384" width="9.00390625" style="148" customWidth="1"/>
  </cols>
  <sheetData>
    <row r="1" spans="1:4" ht="30.75" customHeight="1">
      <c r="A1" s="303" t="s">
        <v>199</v>
      </c>
      <c r="B1" s="304"/>
      <c r="C1" s="304"/>
      <c r="D1" s="303"/>
    </row>
    <row r="2" spans="1:4" s="47" customFormat="1" ht="18.75" customHeight="1">
      <c r="A2" s="47" t="s">
        <v>200</v>
      </c>
      <c r="B2" s="305"/>
      <c r="C2" s="305"/>
      <c r="D2" s="306" t="s">
        <v>56</v>
      </c>
    </row>
    <row r="3" spans="1:4" ht="30.75" customHeight="1">
      <c r="A3" s="307" t="s">
        <v>119</v>
      </c>
      <c r="B3" s="308" t="s">
        <v>188</v>
      </c>
      <c r="C3" s="308" t="s">
        <v>189</v>
      </c>
      <c r="D3" s="309" t="s">
        <v>190</v>
      </c>
    </row>
    <row r="4" spans="1:4" ht="21.75" customHeight="1">
      <c r="A4" s="51" t="s">
        <v>91</v>
      </c>
      <c r="B4" s="310">
        <v>13181</v>
      </c>
      <c r="C4" s="20">
        <v>13342</v>
      </c>
      <c r="D4" s="311">
        <f aca="true" t="shared" si="0" ref="D4:D16">(C4/B4-1)*100</f>
        <v>1.221455124800852</v>
      </c>
    </row>
    <row r="5" spans="1:4" ht="21.75" customHeight="1">
      <c r="A5" s="51" t="s">
        <v>92</v>
      </c>
      <c r="B5" s="312" t="s">
        <v>105</v>
      </c>
      <c r="C5" s="312" t="s">
        <v>105</v>
      </c>
      <c r="D5" s="312" t="s">
        <v>105</v>
      </c>
    </row>
    <row r="6" spans="1:4" ht="21.75" customHeight="1">
      <c r="A6" s="51" t="s">
        <v>93</v>
      </c>
      <c r="B6" s="20">
        <v>4376.5648</v>
      </c>
      <c r="C6" s="20">
        <v>4531</v>
      </c>
      <c r="D6" s="311">
        <f t="shared" si="0"/>
        <v>3.528685328730874</v>
      </c>
    </row>
    <row r="7" spans="1:4" ht="21.75" customHeight="1">
      <c r="A7" s="51" t="s">
        <v>94</v>
      </c>
      <c r="B7" s="20">
        <v>14869.8878</v>
      </c>
      <c r="C7" s="20">
        <v>13901</v>
      </c>
      <c r="D7" s="311">
        <f t="shared" si="0"/>
        <v>-6.515770751141781</v>
      </c>
    </row>
    <row r="8" spans="1:4" ht="21.75" customHeight="1">
      <c r="A8" s="51" t="s">
        <v>95</v>
      </c>
      <c r="B8" s="20">
        <v>58.6146</v>
      </c>
      <c r="C8" s="20">
        <v>48</v>
      </c>
      <c r="D8" s="311">
        <f t="shared" si="0"/>
        <v>-18.109140043606885</v>
      </c>
    </row>
    <row r="9" spans="1:4" ht="21.75" customHeight="1">
      <c r="A9" s="51" t="s">
        <v>96</v>
      </c>
      <c r="B9" s="20">
        <v>914.0629</v>
      </c>
      <c r="C9" s="20">
        <v>917</v>
      </c>
      <c r="D9" s="311">
        <f t="shared" si="0"/>
        <v>0.3213236200703351</v>
      </c>
    </row>
    <row r="10" spans="1:4" ht="21.75" customHeight="1">
      <c r="A10" s="51" t="s">
        <v>97</v>
      </c>
      <c r="B10" s="20">
        <v>19643.4263</v>
      </c>
      <c r="C10" s="20">
        <v>18547</v>
      </c>
      <c r="D10" s="311">
        <f t="shared" si="0"/>
        <v>-5.5816448884989045</v>
      </c>
    </row>
    <row r="11" spans="1:4" ht="21.75" customHeight="1">
      <c r="A11" s="51" t="s">
        <v>98</v>
      </c>
      <c r="B11" s="20">
        <v>12644.5211</v>
      </c>
      <c r="C11" s="20">
        <v>7456</v>
      </c>
      <c r="D11" s="311">
        <f t="shared" si="0"/>
        <v>-41.03374939205883</v>
      </c>
    </row>
    <row r="12" spans="1:4" ht="21.75" customHeight="1">
      <c r="A12" s="51" t="s">
        <v>99</v>
      </c>
      <c r="B12" s="20">
        <v>3757.84</v>
      </c>
      <c r="C12" s="20">
        <v>1212</v>
      </c>
      <c r="D12" s="311">
        <f t="shared" si="0"/>
        <v>-67.74742937432143</v>
      </c>
    </row>
    <row r="13" spans="1:4" ht="21.75" customHeight="1">
      <c r="A13" s="51" t="s">
        <v>100</v>
      </c>
      <c r="B13" s="20">
        <v>2453.6713</v>
      </c>
      <c r="C13" s="20">
        <v>1578</v>
      </c>
      <c r="D13" s="311">
        <f t="shared" si="0"/>
        <v>-35.688207299812326</v>
      </c>
    </row>
    <row r="14" spans="1:4" ht="21.75" customHeight="1">
      <c r="A14" s="51" t="s">
        <v>101</v>
      </c>
      <c r="B14" s="20">
        <v>22302.1617</v>
      </c>
      <c r="C14" s="20">
        <v>25610</v>
      </c>
      <c r="D14" s="311">
        <f t="shared" si="0"/>
        <v>14.831917840502417</v>
      </c>
    </row>
    <row r="15" spans="1:4" ht="21.75" customHeight="1">
      <c r="A15" s="51" t="s">
        <v>102</v>
      </c>
      <c r="B15" s="20">
        <v>9069.9058</v>
      </c>
      <c r="C15" s="20">
        <v>3640</v>
      </c>
      <c r="D15" s="311">
        <f t="shared" si="0"/>
        <v>-59.86727888618204</v>
      </c>
    </row>
    <row r="16" spans="1:4" ht="21.75" customHeight="1">
      <c r="A16" s="51" t="s">
        <v>103</v>
      </c>
      <c r="B16" s="20">
        <v>490</v>
      </c>
      <c r="C16" s="20">
        <v>80</v>
      </c>
      <c r="D16" s="311">
        <f t="shared" si="0"/>
        <v>-83.6734693877551</v>
      </c>
    </row>
    <row r="17" spans="1:4" ht="21.75" customHeight="1">
      <c r="A17" s="51" t="s">
        <v>104</v>
      </c>
      <c r="B17" s="312" t="s">
        <v>105</v>
      </c>
      <c r="C17" s="312" t="s">
        <v>105</v>
      </c>
      <c r="D17" s="312" t="s">
        <v>105</v>
      </c>
    </row>
    <row r="18" spans="1:4" ht="21.75" customHeight="1">
      <c r="A18" s="51" t="s">
        <v>106</v>
      </c>
      <c r="B18" s="312" t="s">
        <v>105</v>
      </c>
      <c r="C18" s="312" t="s">
        <v>105</v>
      </c>
      <c r="D18" s="312" t="s">
        <v>105</v>
      </c>
    </row>
    <row r="19" spans="1:4" ht="21.75" customHeight="1">
      <c r="A19" s="51" t="s">
        <v>107</v>
      </c>
      <c r="B19" s="20">
        <v>414.5528</v>
      </c>
      <c r="C19" s="20">
        <v>423</v>
      </c>
      <c r="D19" s="311">
        <f aca="true" t="shared" si="1" ref="D19:D27">(C19/B19-1)*100</f>
        <v>2.0376656483806155</v>
      </c>
    </row>
    <row r="20" spans="1:4" ht="21.75" customHeight="1">
      <c r="A20" s="51" t="s">
        <v>108</v>
      </c>
      <c r="B20" s="20">
        <v>2764.4336</v>
      </c>
      <c r="C20" s="20">
        <v>2985</v>
      </c>
      <c r="D20" s="311">
        <f t="shared" si="1"/>
        <v>7.978719402050394</v>
      </c>
    </row>
    <row r="21" spans="1:4" ht="21.75" customHeight="1">
      <c r="A21" s="51" t="s">
        <v>109</v>
      </c>
      <c r="B21" s="20">
        <v>25</v>
      </c>
      <c r="C21" s="20">
        <v>35</v>
      </c>
      <c r="D21" s="311">
        <f t="shared" si="1"/>
        <v>39.99999999999999</v>
      </c>
    </row>
    <row r="22" spans="1:4" ht="21.75" customHeight="1">
      <c r="A22" s="51" t="s">
        <v>110</v>
      </c>
      <c r="B22" s="20">
        <v>3163.7557</v>
      </c>
      <c r="C22" s="20">
        <v>554</v>
      </c>
      <c r="D22" s="311">
        <f t="shared" si="1"/>
        <v>-82.48916627791458</v>
      </c>
    </row>
    <row r="23" spans="1:4" ht="21.75" customHeight="1">
      <c r="A23" s="51" t="s">
        <v>191</v>
      </c>
      <c r="B23" s="20">
        <v>500</v>
      </c>
      <c r="C23" s="20">
        <v>500</v>
      </c>
      <c r="D23" s="311">
        <f t="shared" si="1"/>
        <v>0</v>
      </c>
    </row>
    <row r="24" spans="1:4" ht="21.75" customHeight="1">
      <c r="A24" s="51" t="s">
        <v>112</v>
      </c>
      <c r="B24" s="20">
        <v>1275</v>
      </c>
      <c r="C24" s="20">
        <v>1504</v>
      </c>
      <c r="D24" s="311">
        <f t="shared" si="1"/>
        <v>17.960784313725497</v>
      </c>
    </row>
    <row r="25" spans="1:4" ht="21.75" customHeight="1">
      <c r="A25" s="51" t="s">
        <v>192</v>
      </c>
      <c r="B25" s="20">
        <v>1310</v>
      </c>
      <c r="C25" s="20">
        <v>41</v>
      </c>
      <c r="D25" s="311">
        <f t="shared" si="1"/>
        <v>-96.8702290076336</v>
      </c>
    </row>
    <row r="26" spans="1:4" ht="21.75" customHeight="1">
      <c r="A26" s="184" t="s">
        <v>193</v>
      </c>
      <c r="B26" s="313">
        <f>SUM(B4:B25)</f>
        <v>113214.3984</v>
      </c>
      <c r="C26" s="314">
        <f>SUM(C4:C25)</f>
        <v>96904</v>
      </c>
      <c r="D26" s="315">
        <f t="shared" si="1"/>
        <v>-14.406646707933223</v>
      </c>
    </row>
    <row r="27" spans="1:4" ht="21.75" customHeight="1">
      <c r="A27" s="51" t="s">
        <v>194</v>
      </c>
      <c r="B27" s="310">
        <v>2425</v>
      </c>
      <c r="C27" s="20">
        <v>2425</v>
      </c>
      <c r="D27" s="311">
        <f t="shared" si="1"/>
        <v>0</v>
      </c>
    </row>
    <row r="28" spans="1:4" ht="21.75" customHeight="1">
      <c r="A28" s="51" t="s">
        <v>195</v>
      </c>
      <c r="B28" s="312" t="s">
        <v>105</v>
      </c>
      <c r="C28" s="312" t="s">
        <v>105</v>
      </c>
      <c r="D28" s="312" t="s">
        <v>105</v>
      </c>
    </row>
    <row r="29" spans="1:4" ht="21.75" customHeight="1">
      <c r="A29" s="184" t="s">
        <v>196</v>
      </c>
      <c r="B29" s="313">
        <f>SUM(B26:B28)</f>
        <v>115639.3984</v>
      </c>
      <c r="C29" s="314">
        <f>SUM(C26:C28)</f>
        <v>99329</v>
      </c>
      <c r="D29" s="315">
        <f>(C29/B29-1)*100</f>
        <v>-14.104534116981371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2"/>
  <sheetViews>
    <sheetView zoomScaleSheetLayoutView="100" workbookViewId="0" topLeftCell="A28">
      <selection activeCell="K39" sqref="K39"/>
    </sheetView>
  </sheetViews>
  <sheetFormatPr defaultColWidth="6.875" defaultRowHeight="18" customHeight="1"/>
  <cols>
    <col min="1" max="1" width="4.375" style="265" customWidth="1"/>
    <col min="2" max="2" width="11.50390625" style="266" customWidth="1"/>
    <col min="3" max="3" width="9.125" style="267" customWidth="1"/>
    <col min="4" max="4" width="43.50390625" style="267" customWidth="1"/>
    <col min="5" max="5" width="11.50390625" style="268" customWidth="1"/>
    <col min="6" max="211" width="6.875" style="266" customWidth="1"/>
    <col min="212" max="16384" width="6.875" style="266" customWidth="1"/>
  </cols>
  <sheetData>
    <row r="1" spans="1:5" ht="37.5" customHeight="1">
      <c r="A1" s="150" t="s">
        <v>201</v>
      </c>
      <c r="B1" s="150"/>
      <c r="C1" s="150"/>
      <c r="D1" s="150"/>
      <c r="E1" s="269"/>
    </row>
    <row r="2" spans="1:5" s="264" customFormat="1" ht="21" customHeight="1">
      <c r="A2" s="270" t="s">
        <v>202</v>
      </c>
      <c r="B2" s="271"/>
      <c r="C2" s="272"/>
      <c r="D2" s="272"/>
      <c r="E2" s="273" t="s">
        <v>56</v>
      </c>
    </row>
    <row r="3" spans="1:5" ht="16.5" customHeight="1">
      <c r="A3" s="76" t="s">
        <v>203</v>
      </c>
      <c r="B3" s="76"/>
      <c r="C3" s="76"/>
      <c r="D3" s="274" t="s">
        <v>204</v>
      </c>
      <c r="E3" s="275" t="s">
        <v>205</v>
      </c>
    </row>
    <row r="4" spans="1:5" ht="45" customHeight="1">
      <c r="A4" s="274" t="s">
        <v>206</v>
      </c>
      <c r="B4" s="274" t="s">
        <v>207</v>
      </c>
      <c r="C4" s="274" t="s">
        <v>208</v>
      </c>
      <c r="D4" s="274" t="s">
        <v>209</v>
      </c>
      <c r="E4" s="275"/>
    </row>
    <row r="5" spans="1:5" ht="21" customHeight="1">
      <c r="A5" s="276"/>
      <c r="B5" s="277"/>
      <c r="C5" s="278"/>
      <c r="D5" s="279" t="s">
        <v>210</v>
      </c>
      <c r="E5" s="21">
        <v>96903.89</v>
      </c>
    </row>
    <row r="6" spans="1:5" ht="18" customHeight="1">
      <c r="A6" s="280" t="s">
        <v>211</v>
      </c>
      <c r="B6" s="280"/>
      <c r="C6" s="281"/>
      <c r="D6" s="282" t="s">
        <v>212</v>
      </c>
      <c r="E6" s="21">
        <v>13342.244702999998</v>
      </c>
    </row>
    <row r="7" spans="1:5" ht="15.75" customHeight="1">
      <c r="A7" s="280"/>
      <c r="B7" s="280" t="s">
        <v>213</v>
      </c>
      <c r="C7" s="281"/>
      <c r="D7" s="282" t="s">
        <v>214</v>
      </c>
      <c r="E7" s="21">
        <v>473.4325</v>
      </c>
    </row>
    <row r="8" spans="1:5" ht="15.75" customHeight="1">
      <c r="A8" s="280"/>
      <c r="B8" s="280"/>
      <c r="C8" s="283">
        <v>2010101</v>
      </c>
      <c r="D8" s="282" t="s">
        <v>215</v>
      </c>
      <c r="E8" s="21">
        <v>396.2725</v>
      </c>
    </row>
    <row r="9" spans="1:5" ht="15.75" customHeight="1">
      <c r="A9" s="280"/>
      <c r="B9" s="280"/>
      <c r="C9" s="283">
        <v>2010108</v>
      </c>
      <c r="D9" s="282" t="s">
        <v>216</v>
      </c>
      <c r="E9" s="21">
        <v>12.16</v>
      </c>
    </row>
    <row r="10" spans="1:5" ht="15.75" customHeight="1">
      <c r="A10" s="280"/>
      <c r="B10" s="280"/>
      <c r="C10" s="283">
        <v>2010199</v>
      </c>
      <c r="D10" s="282" t="s">
        <v>217</v>
      </c>
      <c r="E10" s="21">
        <v>65</v>
      </c>
    </row>
    <row r="11" spans="1:5" ht="15.75" customHeight="1">
      <c r="A11" s="280"/>
      <c r="B11" s="280" t="s">
        <v>218</v>
      </c>
      <c r="C11" s="281"/>
      <c r="D11" s="282" t="s">
        <v>219</v>
      </c>
      <c r="E11" s="21">
        <v>352.8834</v>
      </c>
    </row>
    <row r="12" spans="1:5" ht="15.75" customHeight="1">
      <c r="A12" s="280"/>
      <c r="B12" s="280"/>
      <c r="C12" s="283">
        <v>2010201</v>
      </c>
      <c r="D12" s="282" t="s">
        <v>215</v>
      </c>
      <c r="E12" s="21">
        <v>292.0834</v>
      </c>
    </row>
    <row r="13" spans="1:5" ht="15.75" customHeight="1">
      <c r="A13" s="280"/>
      <c r="B13" s="280"/>
      <c r="C13" s="283">
        <v>2010205</v>
      </c>
      <c r="D13" s="282" t="s">
        <v>220</v>
      </c>
      <c r="E13" s="21">
        <v>10.8</v>
      </c>
    </row>
    <row r="14" spans="1:5" ht="15.75" customHeight="1">
      <c r="A14" s="280"/>
      <c r="B14" s="280"/>
      <c r="C14" s="283">
        <v>2010299</v>
      </c>
      <c r="D14" s="282" t="s">
        <v>221</v>
      </c>
      <c r="E14" s="21">
        <v>50</v>
      </c>
    </row>
    <row r="15" spans="1:5" ht="15.75" customHeight="1">
      <c r="A15" s="280"/>
      <c r="B15" s="280" t="s">
        <v>222</v>
      </c>
      <c r="C15" s="281"/>
      <c r="D15" s="282" t="s">
        <v>223</v>
      </c>
      <c r="E15" s="21">
        <v>6514.64</v>
      </c>
    </row>
    <row r="16" spans="1:5" ht="15.75" customHeight="1">
      <c r="A16" s="280"/>
      <c r="B16" s="280"/>
      <c r="C16" s="283">
        <v>2010301</v>
      </c>
      <c r="D16" s="282" t="s">
        <v>215</v>
      </c>
      <c r="E16" s="21">
        <v>6303.68</v>
      </c>
    </row>
    <row r="17" spans="1:5" ht="15.75" customHeight="1">
      <c r="A17" s="280"/>
      <c r="B17" s="280"/>
      <c r="C17" s="283">
        <v>2010302</v>
      </c>
      <c r="D17" s="282" t="s">
        <v>224</v>
      </c>
      <c r="E17" s="21">
        <v>5</v>
      </c>
    </row>
    <row r="18" spans="1:5" ht="15.75" customHeight="1">
      <c r="A18" s="280"/>
      <c r="B18" s="280"/>
      <c r="C18" s="283">
        <v>2010399</v>
      </c>
      <c r="D18" s="282" t="s">
        <v>225</v>
      </c>
      <c r="E18" s="21">
        <v>205.96</v>
      </c>
    </row>
    <row r="19" spans="1:5" ht="15.75" customHeight="1">
      <c r="A19" s="280"/>
      <c r="B19" s="280" t="s">
        <v>226</v>
      </c>
      <c r="C19" s="281"/>
      <c r="D19" s="282" t="s">
        <v>227</v>
      </c>
      <c r="E19" s="21">
        <v>401.9711</v>
      </c>
    </row>
    <row r="20" spans="1:5" ht="15.75" customHeight="1">
      <c r="A20" s="280"/>
      <c r="B20" s="280"/>
      <c r="C20" s="283">
        <v>2010401</v>
      </c>
      <c r="D20" s="282" t="s">
        <v>215</v>
      </c>
      <c r="E20" s="21">
        <v>401.9711</v>
      </c>
    </row>
    <row r="21" spans="1:5" ht="15.75" customHeight="1">
      <c r="A21" s="280"/>
      <c r="B21" s="280" t="s">
        <v>228</v>
      </c>
      <c r="C21" s="281"/>
      <c r="D21" s="282" t="s">
        <v>229</v>
      </c>
      <c r="E21" s="21">
        <v>159.6316</v>
      </c>
    </row>
    <row r="22" spans="1:5" ht="15.75" customHeight="1">
      <c r="A22" s="280"/>
      <c r="B22" s="280"/>
      <c r="C22" s="283">
        <v>2010501</v>
      </c>
      <c r="D22" s="282" t="s">
        <v>215</v>
      </c>
      <c r="E22" s="21">
        <v>159.6316</v>
      </c>
    </row>
    <row r="23" spans="1:5" ht="15.75" customHeight="1">
      <c r="A23" s="280"/>
      <c r="B23" s="280" t="s">
        <v>230</v>
      </c>
      <c r="C23" s="281"/>
      <c r="D23" s="282" t="s">
        <v>231</v>
      </c>
      <c r="E23" s="21">
        <v>717.992672</v>
      </c>
    </row>
    <row r="24" spans="1:5" ht="15.75" customHeight="1">
      <c r="A24" s="280"/>
      <c r="B24" s="280"/>
      <c r="C24" s="283">
        <v>2010601</v>
      </c>
      <c r="D24" s="282" t="s">
        <v>215</v>
      </c>
      <c r="E24" s="21">
        <v>690.992672</v>
      </c>
    </row>
    <row r="25" spans="1:5" ht="15.75" customHeight="1">
      <c r="A25" s="280"/>
      <c r="B25" s="280"/>
      <c r="C25" s="283">
        <v>2010607</v>
      </c>
      <c r="D25" s="282" t="s">
        <v>232</v>
      </c>
      <c r="E25" s="21">
        <v>27</v>
      </c>
    </row>
    <row r="26" spans="1:5" ht="15.75" customHeight="1">
      <c r="A26" s="280"/>
      <c r="B26" s="280" t="s">
        <v>233</v>
      </c>
      <c r="C26" s="281"/>
      <c r="D26" s="282" t="s">
        <v>234</v>
      </c>
      <c r="E26" s="21">
        <v>231.1842</v>
      </c>
    </row>
    <row r="27" spans="1:5" ht="15.75" customHeight="1">
      <c r="A27" s="280"/>
      <c r="B27" s="280"/>
      <c r="C27" s="283">
        <v>2010801</v>
      </c>
      <c r="D27" s="282" t="s">
        <v>215</v>
      </c>
      <c r="E27" s="21">
        <v>231.1842</v>
      </c>
    </row>
    <row r="28" spans="1:5" ht="15.75" customHeight="1">
      <c r="A28" s="280"/>
      <c r="B28" s="280" t="s">
        <v>235</v>
      </c>
      <c r="C28" s="281"/>
      <c r="D28" s="282" t="s">
        <v>236</v>
      </c>
      <c r="E28" s="21">
        <v>689.1303</v>
      </c>
    </row>
    <row r="29" spans="1:5" ht="15.75" customHeight="1">
      <c r="A29" s="280"/>
      <c r="B29" s="280"/>
      <c r="C29" s="283">
        <v>2011101</v>
      </c>
      <c r="D29" s="282" t="s">
        <v>215</v>
      </c>
      <c r="E29" s="21">
        <v>689.1303</v>
      </c>
    </row>
    <row r="30" spans="1:5" ht="15.75" customHeight="1">
      <c r="A30" s="280"/>
      <c r="B30" s="280" t="s">
        <v>237</v>
      </c>
      <c r="C30" s="281"/>
      <c r="D30" s="282" t="s">
        <v>238</v>
      </c>
      <c r="E30" s="21">
        <v>530.5788</v>
      </c>
    </row>
    <row r="31" spans="1:5" ht="15.75" customHeight="1">
      <c r="A31" s="280"/>
      <c r="B31" s="280"/>
      <c r="C31" s="283">
        <v>2011301</v>
      </c>
      <c r="D31" s="282" t="s">
        <v>215</v>
      </c>
      <c r="E31" s="21">
        <v>213.558</v>
      </c>
    </row>
    <row r="32" spans="1:5" ht="15.75" customHeight="1">
      <c r="A32" s="280"/>
      <c r="B32" s="280"/>
      <c r="C32" s="283">
        <v>2011308</v>
      </c>
      <c r="D32" s="282" t="s">
        <v>239</v>
      </c>
      <c r="E32" s="21">
        <v>100</v>
      </c>
    </row>
    <row r="33" spans="1:5" ht="15.75" customHeight="1">
      <c r="A33" s="280"/>
      <c r="B33" s="280"/>
      <c r="C33" s="283">
        <v>2011350</v>
      </c>
      <c r="D33" s="282" t="s">
        <v>240</v>
      </c>
      <c r="E33" s="21">
        <v>187.8208</v>
      </c>
    </row>
    <row r="34" spans="1:5" ht="15.75" customHeight="1">
      <c r="A34" s="280"/>
      <c r="B34" s="280"/>
      <c r="C34" s="283">
        <v>2011399</v>
      </c>
      <c r="D34" s="282" t="s">
        <v>241</v>
      </c>
      <c r="E34" s="21">
        <v>29.2</v>
      </c>
    </row>
    <row r="35" spans="1:5" ht="15.75" customHeight="1">
      <c r="A35" s="280"/>
      <c r="B35" s="280" t="s">
        <v>242</v>
      </c>
      <c r="C35" s="281"/>
      <c r="D35" s="282" t="s">
        <v>243</v>
      </c>
      <c r="E35" s="21">
        <v>138.420334</v>
      </c>
    </row>
    <row r="36" spans="1:5" ht="15.75" customHeight="1">
      <c r="A36" s="280"/>
      <c r="B36" s="280"/>
      <c r="C36" s="283">
        <v>2012604</v>
      </c>
      <c r="D36" s="282" t="s">
        <v>244</v>
      </c>
      <c r="E36" s="21">
        <v>109</v>
      </c>
    </row>
    <row r="37" spans="1:5" ht="15.75" customHeight="1">
      <c r="A37" s="280"/>
      <c r="B37" s="280"/>
      <c r="C37" s="283">
        <v>2012699</v>
      </c>
      <c r="D37" s="282" t="s">
        <v>245</v>
      </c>
      <c r="E37" s="21">
        <v>28.8651</v>
      </c>
    </row>
    <row r="38" spans="1:5" ht="15.75" customHeight="1">
      <c r="A38" s="280"/>
      <c r="B38" s="280" t="s">
        <v>246</v>
      </c>
      <c r="C38" s="281"/>
      <c r="D38" s="282" t="s">
        <v>247</v>
      </c>
      <c r="E38" s="21">
        <v>32.2082</v>
      </c>
    </row>
    <row r="39" spans="1:5" ht="15.75" customHeight="1">
      <c r="A39" s="280"/>
      <c r="B39" s="280"/>
      <c r="C39" s="283">
        <v>2012801</v>
      </c>
      <c r="D39" s="282" t="s">
        <v>215</v>
      </c>
      <c r="E39" s="21">
        <v>32.2082</v>
      </c>
    </row>
    <row r="40" spans="1:5" ht="15.75" customHeight="1">
      <c r="A40" s="280"/>
      <c r="B40" s="280" t="s">
        <v>248</v>
      </c>
      <c r="C40" s="281"/>
      <c r="D40" s="282" t="s">
        <v>249</v>
      </c>
      <c r="E40" s="21">
        <v>369.649</v>
      </c>
    </row>
    <row r="41" spans="1:5" ht="15.75" customHeight="1">
      <c r="A41" s="280"/>
      <c r="B41" s="280"/>
      <c r="C41" s="283">
        <v>2012901</v>
      </c>
      <c r="D41" s="282" t="s">
        <v>215</v>
      </c>
      <c r="E41" s="21">
        <v>272.5139</v>
      </c>
    </row>
    <row r="42" spans="1:5" ht="15.75" customHeight="1">
      <c r="A42" s="280"/>
      <c r="B42" s="280"/>
      <c r="C42" s="283">
        <v>2012906</v>
      </c>
      <c r="D42" s="282" t="s">
        <v>250</v>
      </c>
      <c r="E42" s="21">
        <v>87.1351</v>
      </c>
    </row>
    <row r="43" spans="1:5" ht="15.75" customHeight="1">
      <c r="A43" s="280"/>
      <c r="B43" s="280"/>
      <c r="C43" s="283">
        <v>2012999</v>
      </c>
      <c r="D43" s="282" t="s">
        <v>251</v>
      </c>
      <c r="E43" s="21">
        <v>10</v>
      </c>
    </row>
    <row r="44" spans="1:5" ht="15.75" customHeight="1">
      <c r="A44" s="280"/>
      <c r="B44" s="280" t="s">
        <v>252</v>
      </c>
      <c r="C44" s="281"/>
      <c r="D44" s="282" t="s">
        <v>253</v>
      </c>
      <c r="E44" s="21">
        <v>561.0945</v>
      </c>
    </row>
    <row r="45" spans="1:5" ht="15.75" customHeight="1">
      <c r="A45" s="280"/>
      <c r="B45" s="280"/>
      <c r="C45" s="283">
        <v>2013101</v>
      </c>
      <c r="D45" s="282" t="s">
        <v>215</v>
      </c>
      <c r="E45" s="21">
        <v>461.0945</v>
      </c>
    </row>
    <row r="46" spans="1:5" ht="15.75" customHeight="1">
      <c r="A46" s="280"/>
      <c r="B46" s="280"/>
      <c r="C46" s="283">
        <v>2013199</v>
      </c>
      <c r="D46" s="282" t="s">
        <v>254</v>
      </c>
      <c r="E46" s="21">
        <v>100</v>
      </c>
    </row>
    <row r="47" spans="1:5" ht="15.75" customHeight="1">
      <c r="A47" s="280"/>
      <c r="B47" s="280" t="s">
        <v>255</v>
      </c>
      <c r="C47" s="281"/>
      <c r="D47" s="282" t="s">
        <v>256</v>
      </c>
      <c r="E47" s="21">
        <v>358.896721</v>
      </c>
    </row>
    <row r="48" spans="1:5" ht="15.75" customHeight="1">
      <c r="A48" s="280"/>
      <c r="B48" s="280"/>
      <c r="C48" s="283">
        <v>2013201</v>
      </c>
      <c r="D48" s="282" t="s">
        <v>215</v>
      </c>
      <c r="E48" s="21">
        <v>340.896721</v>
      </c>
    </row>
    <row r="49" spans="1:5" ht="15.75" customHeight="1">
      <c r="A49" s="280"/>
      <c r="B49" s="280"/>
      <c r="C49" s="283">
        <v>2013299</v>
      </c>
      <c r="D49" s="282" t="s">
        <v>257</v>
      </c>
      <c r="E49" s="21">
        <v>18</v>
      </c>
    </row>
    <row r="50" spans="1:5" ht="15.75" customHeight="1">
      <c r="A50" s="280"/>
      <c r="B50" s="280" t="s">
        <v>258</v>
      </c>
      <c r="C50" s="281"/>
      <c r="D50" s="282" t="s">
        <v>259</v>
      </c>
      <c r="E50" s="21">
        <v>230.3416</v>
      </c>
    </row>
    <row r="51" spans="1:5" ht="15.75" customHeight="1">
      <c r="A51" s="280"/>
      <c r="B51" s="280"/>
      <c r="C51" s="283">
        <v>2013301</v>
      </c>
      <c r="D51" s="282" t="s">
        <v>215</v>
      </c>
      <c r="E51" s="21">
        <v>130.3416</v>
      </c>
    </row>
    <row r="52" spans="1:5" ht="15.75" customHeight="1">
      <c r="A52" s="280"/>
      <c r="B52" s="280"/>
      <c r="C52" s="283">
        <v>2013399</v>
      </c>
      <c r="D52" s="282" t="s">
        <v>260</v>
      </c>
      <c r="E52" s="21">
        <v>100</v>
      </c>
    </row>
    <row r="53" spans="1:5" ht="15.75" customHeight="1">
      <c r="A53" s="280"/>
      <c r="B53" s="280" t="s">
        <v>261</v>
      </c>
      <c r="C53" s="281"/>
      <c r="D53" s="282" t="s">
        <v>262</v>
      </c>
      <c r="E53" s="21">
        <v>78.443766</v>
      </c>
    </row>
    <row r="54" spans="1:5" ht="15.75" customHeight="1">
      <c r="A54" s="280"/>
      <c r="B54" s="280"/>
      <c r="C54" s="283">
        <v>2013401</v>
      </c>
      <c r="D54" s="282" t="s">
        <v>215</v>
      </c>
      <c r="E54" s="21">
        <v>72.743766</v>
      </c>
    </row>
    <row r="55" spans="1:5" ht="15.75" customHeight="1">
      <c r="A55" s="281"/>
      <c r="B55" s="280"/>
      <c r="C55" s="281">
        <v>2013499</v>
      </c>
      <c r="D55" s="282" t="s">
        <v>263</v>
      </c>
      <c r="E55" s="21">
        <v>5.7</v>
      </c>
    </row>
    <row r="56" spans="1:5" ht="15.75" customHeight="1">
      <c r="A56" s="280"/>
      <c r="B56" s="280" t="s">
        <v>264</v>
      </c>
      <c r="C56" s="281"/>
      <c r="D56" s="282" t="s">
        <v>265</v>
      </c>
      <c r="E56" s="21">
        <v>354.4701</v>
      </c>
    </row>
    <row r="57" spans="1:5" ht="15.75" customHeight="1">
      <c r="A57" s="280"/>
      <c r="B57" s="280"/>
      <c r="C57" s="283">
        <v>2013601</v>
      </c>
      <c r="D57" s="282" t="s">
        <v>215</v>
      </c>
      <c r="E57" s="21">
        <v>155.2701</v>
      </c>
    </row>
    <row r="58" spans="1:5" ht="15.75" customHeight="1">
      <c r="A58" s="280"/>
      <c r="B58" s="280"/>
      <c r="C58" s="283">
        <v>2013699</v>
      </c>
      <c r="D58" s="282" t="s">
        <v>265</v>
      </c>
      <c r="E58" s="21">
        <v>199.2</v>
      </c>
    </row>
    <row r="59" spans="1:5" ht="15.75" customHeight="1">
      <c r="A59" s="280"/>
      <c r="B59" s="280" t="s">
        <v>266</v>
      </c>
      <c r="C59" s="281"/>
      <c r="D59" s="282" t="s">
        <v>267</v>
      </c>
      <c r="E59" s="21">
        <v>721.6131</v>
      </c>
    </row>
    <row r="60" spans="1:5" ht="15.75" customHeight="1">
      <c r="A60" s="280"/>
      <c r="B60" s="280"/>
      <c r="C60" s="283">
        <v>2013801</v>
      </c>
      <c r="D60" s="282" t="s">
        <v>215</v>
      </c>
      <c r="E60" s="21">
        <v>694.4131</v>
      </c>
    </row>
    <row r="61" spans="1:5" ht="15.75" customHeight="1">
      <c r="A61" s="280"/>
      <c r="B61" s="280"/>
      <c r="C61" s="283">
        <v>2013815</v>
      </c>
      <c r="D61" s="282" t="s">
        <v>268</v>
      </c>
      <c r="E61" s="21">
        <v>18</v>
      </c>
    </row>
    <row r="62" spans="1:5" ht="15.75" customHeight="1">
      <c r="A62" s="280"/>
      <c r="B62" s="280"/>
      <c r="C62" s="283">
        <v>2013899</v>
      </c>
      <c r="D62" s="282" t="s">
        <v>269</v>
      </c>
      <c r="E62" s="21">
        <v>9.2</v>
      </c>
    </row>
    <row r="63" spans="1:5" ht="15.75" customHeight="1">
      <c r="A63" s="280"/>
      <c r="B63" s="280" t="s">
        <v>270</v>
      </c>
      <c r="C63" s="281"/>
      <c r="D63" s="282" t="s">
        <v>271</v>
      </c>
      <c r="E63" s="21">
        <v>81.02281</v>
      </c>
    </row>
    <row r="64" spans="1:5" ht="15.75" customHeight="1">
      <c r="A64" s="280"/>
      <c r="B64" s="280"/>
      <c r="C64" s="283">
        <v>2014004</v>
      </c>
      <c r="D64" s="282" t="s">
        <v>272</v>
      </c>
      <c r="E64" s="21">
        <v>81.02281</v>
      </c>
    </row>
    <row r="65" spans="1:5" ht="15.75" customHeight="1">
      <c r="A65" s="280"/>
      <c r="B65" s="280" t="s">
        <v>273</v>
      </c>
      <c r="C65" s="281"/>
      <c r="D65" s="282" t="s">
        <v>274</v>
      </c>
      <c r="E65" s="21">
        <v>344.64</v>
      </c>
    </row>
    <row r="66" spans="1:5" ht="15.75" customHeight="1">
      <c r="A66" s="280"/>
      <c r="B66" s="280"/>
      <c r="C66" s="283">
        <v>2019999</v>
      </c>
      <c r="D66" s="282" t="s">
        <v>274</v>
      </c>
      <c r="E66" s="21">
        <v>344.64</v>
      </c>
    </row>
    <row r="67" spans="1:5" ht="15.75" customHeight="1">
      <c r="A67" s="280" t="s">
        <v>275</v>
      </c>
      <c r="B67" s="280"/>
      <c r="C67" s="281"/>
      <c r="D67" s="282" t="s">
        <v>276</v>
      </c>
      <c r="E67" s="21">
        <v>4530.9675</v>
      </c>
    </row>
    <row r="68" spans="1:5" ht="15.75" customHeight="1">
      <c r="A68" s="280"/>
      <c r="B68" s="280" t="s">
        <v>277</v>
      </c>
      <c r="C68" s="281"/>
      <c r="D68" s="282" t="s">
        <v>278</v>
      </c>
      <c r="E68" s="21">
        <v>33.74</v>
      </c>
    </row>
    <row r="69" spans="1:5" ht="15.75" customHeight="1">
      <c r="A69" s="280"/>
      <c r="B69" s="280"/>
      <c r="C69" s="283">
        <v>2040101</v>
      </c>
      <c r="D69" s="282" t="s">
        <v>278</v>
      </c>
      <c r="E69" s="21">
        <v>4.74</v>
      </c>
    </row>
    <row r="70" spans="1:5" ht="15.75" customHeight="1">
      <c r="A70" s="280"/>
      <c r="B70" s="280"/>
      <c r="C70" s="283">
        <v>2040199</v>
      </c>
      <c r="D70" s="282" t="s">
        <v>279</v>
      </c>
      <c r="E70" s="21">
        <v>29</v>
      </c>
    </row>
    <row r="71" spans="1:5" ht="15.75" customHeight="1">
      <c r="A71" s="280"/>
      <c r="B71" s="280" t="s">
        <v>280</v>
      </c>
      <c r="C71" s="281"/>
      <c r="D71" s="282" t="s">
        <v>281</v>
      </c>
      <c r="E71" s="21">
        <v>4011.7548</v>
      </c>
    </row>
    <row r="72" spans="1:5" ht="15.75" customHeight="1">
      <c r="A72" s="280"/>
      <c r="B72" s="280"/>
      <c r="C72" s="283">
        <v>2040201</v>
      </c>
      <c r="D72" s="282" t="s">
        <v>215</v>
      </c>
      <c r="E72" s="21">
        <v>3421.7548</v>
      </c>
    </row>
    <row r="73" spans="1:5" ht="15.75" customHeight="1">
      <c r="A73" s="284"/>
      <c r="B73" s="284"/>
      <c r="C73" s="283">
        <v>2040220</v>
      </c>
      <c r="D73" s="282" t="s">
        <v>282</v>
      </c>
      <c r="E73" s="21">
        <v>550</v>
      </c>
    </row>
    <row r="74" spans="1:5" ht="15.75" customHeight="1">
      <c r="A74" s="284"/>
      <c r="B74" s="284"/>
      <c r="C74" s="283">
        <v>2040299</v>
      </c>
      <c r="D74" s="282" t="s">
        <v>283</v>
      </c>
      <c r="E74" s="21">
        <v>40</v>
      </c>
    </row>
    <row r="75" spans="1:5" ht="15.75" customHeight="1">
      <c r="A75" s="280"/>
      <c r="B75" s="280" t="s">
        <v>284</v>
      </c>
      <c r="C75" s="281"/>
      <c r="D75" s="282" t="s">
        <v>285</v>
      </c>
      <c r="E75" s="21">
        <v>445.4727</v>
      </c>
    </row>
    <row r="76" spans="1:5" ht="15.75" customHeight="1">
      <c r="A76" s="280"/>
      <c r="B76" s="280"/>
      <c r="C76" s="283">
        <v>2040601</v>
      </c>
      <c r="D76" s="282" t="s">
        <v>215</v>
      </c>
      <c r="E76" s="21">
        <v>430.4727</v>
      </c>
    </row>
    <row r="77" spans="1:5" ht="15.75" customHeight="1">
      <c r="A77" s="284"/>
      <c r="B77" s="284"/>
      <c r="C77" s="283">
        <v>2040607</v>
      </c>
      <c r="D77" s="282" t="s">
        <v>286</v>
      </c>
      <c r="E77" s="21">
        <v>15</v>
      </c>
    </row>
    <row r="78" spans="1:5" ht="15.75" customHeight="1">
      <c r="A78" s="284"/>
      <c r="B78" s="284" t="s">
        <v>287</v>
      </c>
      <c r="C78" s="285"/>
      <c r="D78" s="282" t="s">
        <v>288</v>
      </c>
      <c r="E78" s="21">
        <v>40</v>
      </c>
    </row>
    <row r="79" spans="1:5" ht="15.75" customHeight="1">
      <c r="A79" s="284"/>
      <c r="B79" s="284"/>
      <c r="C79" s="283">
        <v>2049999</v>
      </c>
      <c r="D79" s="282" t="s">
        <v>288</v>
      </c>
      <c r="E79" s="21">
        <v>40</v>
      </c>
    </row>
    <row r="80" spans="1:5" ht="15.75" customHeight="1">
      <c r="A80" s="280" t="s">
        <v>289</v>
      </c>
      <c r="B80" s="280"/>
      <c r="C80" s="281"/>
      <c r="D80" s="282" t="s">
        <v>290</v>
      </c>
      <c r="E80" s="21">
        <v>13901.2294</v>
      </c>
    </row>
    <row r="81" spans="1:5" ht="15.75" customHeight="1">
      <c r="A81" s="280"/>
      <c r="B81" s="280" t="s">
        <v>291</v>
      </c>
      <c r="C81" s="281"/>
      <c r="D81" s="282" t="s">
        <v>292</v>
      </c>
      <c r="E81" s="21">
        <v>158.6242</v>
      </c>
    </row>
    <row r="82" spans="1:5" ht="15.75" customHeight="1">
      <c r="A82" s="280"/>
      <c r="B82" s="280"/>
      <c r="C82" s="283">
        <v>2050101</v>
      </c>
      <c r="D82" s="282" t="s">
        <v>215</v>
      </c>
      <c r="E82" s="21">
        <v>158.6242</v>
      </c>
    </row>
    <row r="83" spans="1:5" ht="15.75" customHeight="1">
      <c r="A83" s="280"/>
      <c r="B83" s="280" t="s">
        <v>293</v>
      </c>
      <c r="C83" s="281"/>
      <c r="D83" s="282" t="s">
        <v>294</v>
      </c>
      <c r="E83" s="21">
        <v>12862.8996</v>
      </c>
    </row>
    <row r="84" spans="1:5" ht="15.75" customHeight="1">
      <c r="A84" s="280"/>
      <c r="B84" s="280"/>
      <c r="C84" s="283">
        <v>2050201</v>
      </c>
      <c r="D84" s="282" t="s">
        <v>295</v>
      </c>
      <c r="E84" s="21">
        <v>1292.06</v>
      </c>
    </row>
    <row r="85" spans="1:5" ht="15.75" customHeight="1">
      <c r="A85" s="280"/>
      <c r="B85" s="280"/>
      <c r="C85" s="283">
        <v>2050202</v>
      </c>
      <c r="D85" s="282" t="s">
        <v>296</v>
      </c>
      <c r="E85" s="21">
        <v>5616.46</v>
      </c>
    </row>
    <row r="86" spans="1:5" ht="15.75" customHeight="1">
      <c r="A86" s="280"/>
      <c r="B86" s="280"/>
      <c r="C86" s="283">
        <v>2050203</v>
      </c>
      <c r="D86" s="282" t="s">
        <v>297</v>
      </c>
      <c r="E86" s="21">
        <v>1590.5296</v>
      </c>
    </row>
    <row r="87" spans="1:5" ht="15.75" customHeight="1">
      <c r="A87" s="280"/>
      <c r="B87" s="280"/>
      <c r="C87" s="283">
        <v>2050204</v>
      </c>
      <c r="D87" s="282" t="s">
        <v>298</v>
      </c>
      <c r="E87" s="21">
        <v>1589.65</v>
      </c>
    </row>
    <row r="88" spans="1:5" ht="15.75" customHeight="1">
      <c r="A88" s="280"/>
      <c r="B88" s="280"/>
      <c r="C88" s="283">
        <v>2050299</v>
      </c>
      <c r="D88" s="282" t="s">
        <v>299</v>
      </c>
      <c r="E88" s="21">
        <v>2774.2</v>
      </c>
    </row>
    <row r="89" spans="1:5" ht="15.75" customHeight="1">
      <c r="A89" s="284"/>
      <c r="B89" s="284" t="s">
        <v>300</v>
      </c>
      <c r="C89" s="285"/>
      <c r="D89" s="282" t="s">
        <v>301</v>
      </c>
      <c r="E89" s="21">
        <v>29</v>
      </c>
    </row>
    <row r="90" spans="1:5" ht="15.75" customHeight="1">
      <c r="A90" s="284"/>
      <c r="B90" s="284"/>
      <c r="C90" s="283">
        <v>2050701</v>
      </c>
      <c r="D90" s="282" t="s">
        <v>302</v>
      </c>
      <c r="E90" s="21">
        <v>25</v>
      </c>
    </row>
    <row r="91" spans="1:5" ht="15.75" customHeight="1">
      <c r="A91" s="284"/>
      <c r="B91" s="284"/>
      <c r="C91" s="283">
        <v>2050799</v>
      </c>
      <c r="D91" s="282" t="s">
        <v>303</v>
      </c>
      <c r="E91" s="21">
        <v>4</v>
      </c>
    </row>
    <row r="92" spans="1:5" ht="15.75" customHeight="1">
      <c r="A92" s="280"/>
      <c r="B92" s="280" t="s">
        <v>304</v>
      </c>
      <c r="C92" s="281"/>
      <c r="D92" s="282" t="s">
        <v>305</v>
      </c>
      <c r="E92" s="21">
        <v>720.7056</v>
      </c>
    </row>
    <row r="93" spans="1:5" ht="15.75" customHeight="1">
      <c r="A93" s="280"/>
      <c r="B93" s="280"/>
      <c r="C93" s="283">
        <v>2050801</v>
      </c>
      <c r="D93" s="282" t="s">
        <v>306</v>
      </c>
      <c r="E93" s="21">
        <v>117.0631</v>
      </c>
    </row>
    <row r="94" spans="1:5" ht="15.75" customHeight="1">
      <c r="A94" s="280"/>
      <c r="B94" s="280"/>
      <c r="C94" s="283">
        <v>2050802</v>
      </c>
      <c r="D94" s="282" t="s">
        <v>307</v>
      </c>
      <c r="E94" s="21">
        <v>603.6425</v>
      </c>
    </row>
    <row r="95" spans="1:5" ht="15.75" customHeight="1">
      <c r="A95" s="280"/>
      <c r="B95" s="280">
        <v>20509</v>
      </c>
      <c r="C95" s="281"/>
      <c r="D95" s="282" t="s">
        <v>308</v>
      </c>
      <c r="E95" s="21">
        <v>130</v>
      </c>
    </row>
    <row r="96" spans="1:5" ht="15.75" customHeight="1">
      <c r="A96" s="280"/>
      <c r="B96" s="280"/>
      <c r="C96" s="281">
        <v>2050999</v>
      </c>
      <c r="D96" s="282" t="s">
        <v>309</v>
      </c>
      <c r="E96" s="21">
        <v>130</v>
      </c>
    </row>
    <row r="97" spans="1:5" ht="15.75" customHeight="1">
      <c r="A97" s="280" t="s">
        <v>310</v>
      </c>
      <c r="B97" s="280"/>
      <c r="C97" s="281"/>
      <c r="D97" s="282" t="s">
        <v>311</v>
      </c>
      <c r="E97" s="21">
        <v>47.6136</v>
      </c>
    </row>
    <row r="98" spans="1:5" ht="15.75" customHeight="1">
      <c r="A98" s="280"/>
      <c r="B98" s="280" t="s">
        <v>312</v>
      </c>
      <c r="C98" s="281"/>
      <c r="D98" s="282" t="s">
        <v>313</v>
      </c>
      <c r="E98" s="21">
        <v>47.6136</v>
      </c>
    </row>
    <row r="99" spans="1:5" ht="15.75" customHeight="1">
      <c r="A99" s="280"/>
      <c r="B99" s="280"/>
      <c r="C99" s="283">
        <v>2060701</v>
      </c>
      <c r="D99" s="282" t="s">
        <v>314</v>
      </c>
      <c r="E99" s="21">
        <v>47.6136</v>
      </c>
    </row>
    <row r="100" spans="1:5" ht="15.75" customHeight="1">
      <c r="A100" s="280" t="s">
        <v>315</v>
      </c>
      <c r="B100" s="280"/>
      <c r="C100" s="281"/>
      <c r="D100" s="282" t="s">
        <v>316</v>
      </c>
      <c r="E100" s="21">
        <v>916.6803</v>
      </c>
    </row>
    <row r="101" spans="1:5" ht="15.75" customHeight="1">
      <c r="A101" s="280"/>
      <c r="B101" s="280" t="s">
        <v>317</v>
      </c>
      <c r="C101" s="281"/>
      <c r="D101" s="282" t="s">
        <v>318</v>
      </c>
      <c r="E101" s="21">
        <v>650.3615</v>
      </c>
    </row>
    <row r="102" spans="1:5" ht="15.75" customHeight="1">
      <c r="A102" s="280"/>
      <c r="B102" s="280"/>
      <c r="C102" s="283">
        <v>2070101</v>
      </c>
      <c r="D102" s="282" t="s">
        <v>215</v>
      </c>
      <c r="E102" s="21">
        <v>227.7224</v>
      </c>
    </row>
    <row r="103" spans="1:5" ht="15.75" customHeight="1">
      <c r="A103" s="280"/>
      <c r="B103" s="280"/>
      <c r="C103" s="283">
        <v>2070104</v>
      </c>
      <c r="D103" s="282" t="s">
        <v>319</v>
      </c>
      <c r="E103" s="21">
        <v>45.9346</v>
      </c>
    </row>
    <row r="104" spans="1:5" ht="15.75" customHeight="1">
      <c r="A104" s="280"/>
      <c r="B104" s="280"/>
      <c r="C104" s="283">
        <v>2070109</v>
      </c>
      <c r="D104" s="282" t="s">
        <v>320</v>
      </c>
      <c r="E104" s="21">
        <v>91.8973</v>
      </c>
    </row>
    <row r="105" spans="1:5" ht="15.75" customHeight="1">
      <c r="A105" s="280"/>
      <c r="B105" s="280"/>
      <c r="C105" s="283">
        <v>2070199</v>
      </c>
      <c r="D105" s="282" t="s">
        <v>321</v>
      </c>
      <c r="E105" s="21">
        <v>284.8072</v>
      </c>
    </row>
    <row r="106" spans="1:5" ht="15.75" customHeight="1">
      <c r="A106" s="284"/>
      <c r="B106" s="284" t="s">
        <v>322</v>
      </c>
      <c r="C106" s="285"/>
      <c r="D106" s="282" t="s">
        <v>323</v>
      </c>
      <c r="E106" s="21">
        <v>35</v>
      </c>
    </row>
    <row r="107" spans="1:5" ht="15.75" customHeight="1">
      <c r="A107" s="284"/>
      <c r="B107" s="284"/>
      <c r="C107" s="283">
        <v>2070399</v>
      </c>
      <c r="D107" s="282" t="s">
        <v>324</v>
      </c>
      <c r="E107" s="21">
        <v>35</v>
      </c>
    </row>
    <row r="108" spans="1:5" ht="15.75" customHeight="1">
      <c r="A108" s="280"/>
      <c r="B108" s="280" t="s">
        <v>325</v>
      </c>
      <c r="C108" s="281"/>
      <c r="D108" s="282" t="s">
        <v>326</v>
      </c>
      <c r="E108" s="21">
        <v>231.3188</v>
      </c>
    </row>
    <row r="109" spans="1:5" ht="15.75" customHeight="1">
      <c r="A109" s="280"/>
      <c r="B109" s="280"/>
      <c r="C109" s="283">
        <v>2070803</v>
      </c>
      <c r="D109" s="282" t="s">
        <v>327</v>
      </c>
      <c r="E109" s="21">
        <v>212.9188</v>
      </c>
    </row>
    <row r="110" spans="1:5" ht="15.75" customHeight="1">
      <c r="A110" s="284"/>
      <c r="B110" s="284"/>
      <c r="C110" s="283">
        <v>2070899</v>
      </c>
      <c r="D110" s="282" t="s">
        <v>328</v>
      </c>
      <c r="E110" s="21">
        <v>18.4</v>
      </c>
    </row>
    <row r="111" spans="1:5" ht="15.75" customHeight="1">
      <c r="A111" s="280" t="s">
        <v>329</v>
      </c>
      <c r="B111" s="280"/>
      <c r="C111" s="281"/>
      <c r="D111" s="282" t="s">
        <v>330</v>
      </c>
      <c r="E111" s="21">
        <v>18547.424868</v>
      </c>
    </row>
    <row r="112" spans="1:5" ht="15.75" customHeight="1">
      <c r="A112" s="280"/>
      <c r="B112" s="280" t="s">
        <v>331</v>
      </c>
      <c r="C112" s="281"/>
      <c r="D112" s="282" t="s">
        <v>332</v>
      </c>
      <c r="E112" s="21">
        <v>440.663697</v>
      </c>
    </row>
    <row r="113" spans="1:5" ht="15.75" customHeight="1">
      <c r="A113" s="280"/>
      <c r="B113" s="280"/>
      <c r="C113" s="283">
        <v>2080101</v>
      </c>
      <c r="D113" s="282" t="s">
        <v>215</v>
      </c>
      <c r="E113" s="21">
        <v>437.663697</v>
      </c>
    </row>
    <row r="114" spans="1:5" ht="15.75" customHeight="1">
      <c r="A114" s="280"/>
      <c r="B114" s="280"/>
      <c r="C114" s="283">
        <v>2080199</v>
      </c>
      <c r="D114" s="282" t="s">
        <v>333</v>
      </c>
      <c r="E114" s="21">
        <v>3</v>
      </c>
    </row>
    <row r="115" spans="1:5" ht="15.75" customHeight="1">
      <c r="A115" s="280"/>
      <c r="B115" s="280" t="s">
        <v>334</v>
      </c>
      <c r="C115" s="281"/>
      <c r="D115" s="282" t="s">
        <v>335</v>
      </c>
      <c r="E115" s="21">
        <v>355.024936</v>
      </c>
    </row>
    <row r="116" spans="1:5" ht="15.75" customHeight="1">
      <c r="A116" s="280"/>
      <c r="B116" s="280"/>
      <c r="C116" s="283">
        <v>2080201</v>
      </c>
      <c r="D116" s="282" t="s">
        <v>215</v>
      </c>
      <c r="E116" s="21">
        <v>310.024936</v>
      </c>
    </row>
    <row r="117" spans="1:5" ht="15.75" customHeight="1">
      <c r="A117" s="280"/>
      <c r="B117" s="280"/>
      <c r="C117" s="283">
        <v>2080299</v>
      </c>
      <c r="D117" s="282" t="s">
        <v>336</v>
      </c>
      <c r="E117" s="21">
        <v>45</v>
      </c>
    </row>
    <row r="118" spans="1:5" ht="15.75" customHeight="1">
      <c r="A118" s="280"/>
      <c r="B118" s="280" t="s">
        <v>337</v>
      </c>
      <c r="C118" s="281"/>
      <c r="D118" s="282" t="s">
        <v>338</v>
      </c>
      <c r="E118" s="21">
        <v>8704.001856</v>
      </c>
    </row>
    <row r="119" spans="1:5" ht="15.75" customHeight="1">
      <c r="A119" s="280"/>
      <c r="B119" s="280"/>
      <c r="C119" s="283">
        <v>2080501</v>
      </c>
      <c r="D119" s="282" t="s">
        <v>339</v>
      </c>
      <c r="E119" s="21">
        <v>20.9122</v>
      </c>
    </row>
    <row r="120" spans="1:5" ht="15.75" customHeight="1">
      <c r="A120" s="280"/>
      <c r="B120" s="280"/>
      <c r="C120" s="283">
        <v>2080502</v>
      </c>
      <c r="D120" s="282" t="s">
        <v>340</v>
      </c>
      <c r="E120" s="21">
        <v>44.4683</v>
      </c>
    </row>
    <row r="121" spans="1:5" ht="15.75" customHeight="1">
      <c r="A121" s="280"/>
      <c r="B121" s="280"/>
      <c r="C121" s="283">
        <v>2080505</v>
      </c>
      <c r="D121" s="282" t="s">
        <v>341</v>
      </c>
      <c r="E121" s="21">
        <v>4409.562824</v>
      </c>
    </row>
    <row r="122" spans="1:5" ht="15.75" customHeight="1">
      <c r="A122" s="280"/>
      <c r="B122" s="280"/>
      <c r="C122" s="283">
        <v>2080506</v>
      </c>
      <c r="D122" s="282" t="s">
        <v>342</v>
      </c>
      <c r="E122" s="21">
        <v>1971.058532</v>
      </c>
    </row>
    <row r="123" spans="1:5" ht="15.75" customHeight="1">
      <c r="A123" s="280"/>
      <c r="B123" s="280"/>
      <c r="C123" s="283">
        <v>2080507</v>
      </c>
      <c r="D123" s="282" t="s">
        <v>343</v>
      </c>
      <c r="E123" s="21">
        <v>2258</v>
      </c>
    </row>
    <row r="124" spans="1:5" ht="15.75" customHeight="1">
      <c r="A124" s="284"/>
      <c r="B124" s="284" t="s">
        <v>344</v>
      </c>
      <c r="C124" s="285"/>
      <c r="D124" s="282" t="s">
        <v>345</v>
      </c>
      <c r="E124" s="21">
        <v>845</v>
      </c>
    </row>
    <row r="125" spans="1:5" ht="15.75" customHeight="1">
      <c r="A125" s="284"/>
      <c r="B125" s="284"/>
      <c r="C125" s="283">
        <v>2080799</v>
      </c>
      <c r="D125" s="282" t="s">
        <v>346</v>
      </c>
      <c r="E125" s="21">
        <v>845</v>
      </c>
    </row>
    <row r="126" spans="1:5" ht="15.75" customHeight="1">
      <c r="A126" s="280"/>
      <c r="B126" s="280" t="s">
        <v>347</v>
      </c>
      <c r="C126" s="281"/>
      <c r="D126" s="282" t="s">
        <v>348</v>
      </c>
      <c r="E126" s="21">
        <v>712.581</v>
      </c>
    </row>
    <row r="127" spans="1:5" ht="15.75" customHeight="1">
      <c r="A127" s="280"/>
      <c r="B127" s="280"/>
      <c r="C127" s="283">
        <v>2080801</v>
      </c>
      <c r="D127" s="282" t="s">
        <v>349</v>
      </c>
      <c r="E127" s="21">
        <v>206.59</v>
      </c>
    </row>
    <row r="128" spans="1:5" ht="15.75" customHeight="1">
      <c r="A128" s="280"/>
      <c r="B128" s="280"/>
      <c r="C128" s="283">
        <v>2080802</v>
      </c>
      <c r="D128" s="282" t="s">
        <v>350</v>
      </c>
      <c r="E128" s="21">
        <v>1.991</v>
      </c>
    </row>
    <row r="129" spans="1:5" ht="15.75" customHeight="1">
      <c r="A129" s="280"/>
      <c r="B129" s="280"/>
      <c r="C129" s="283">
        <v>2080805</v>
      </c>
      <c r="D129" s="282" t="s">
        <v>351</v>
      </c>
      <c r="E129" s="21">
        <v>238</v>
      </c>
    </row>
    <row r="130" spans="1:5" ht="15.75" customHeight="1">
      <c r="A130" s="284"/>
      <c r="B130" s="284"/>
      <c r="C130" s="283">
        <v>2080899</v>
      </c>
      <c r="D130" s="282" t="s">
        <v>352</v>
      </c>
      <c r="E130" s="21">
        <v>266</v>
      </c>
    </row>
    <row r="131" spans="1:5" ht="15.75" customHeight="1">
      <c r="A131" s="284"/>
      <c r="B131" s="284" t="s">
        <v>353</v>
      </c>
      <c r="C131" s="285"/>
      <c r="D131" s="282" t="s">
        <v>354</v>
      </c>
      <c r="E131" s="21">
        <v>61.5</v>
      </c>
    </row>
    <row r="132" spans="1:5" ht="15.75" customHeight="1">
      <c r="A132" s="284"/>
      <c r="B132" s="284"/>
      <c r="C132" s="283">
        <v>2080901</v>
      </c>
      <c r="D132" s="282" t="s">
        <v>355</v>
      </c>
      <c r="E132" s="21">
        <v>55</v>
      </c>
    </row>
    <row r="133" spans="1:5" ht="15.75" customHeight="1">
      <c r="A133" s="284"/>
      <c r="B133" s="284"/>
      <c r="C133" s="283">
        <v>2080905</v>
      </c>
      <c r="D133" s="282" t="s">
        <v>356</v>
      </c>
      <c r="E133" s="21">
        <v>6.5</v>
      </c>
    </row>
    <row r="134" spans="1:5" ht="15.75" customHeight="1">
      <c r="A134" s="280"/>
      <c r="B134" s="280" t="s">
        <v>357</v>
      </c>
      <c r="C134" s="281"/>
      <c r="D134" s="282" t="s">
        <v>358</v>
      </c>
      <c r="E134" s="21">
        <v>10</v>
      </c>
    </row>
    <row r="135" spans="1:5" ht="15.75" customHeight="1">
      <c r="A135" s="280"/>
      <c r="B135" s="280"/>
      <c r="C135" s="283">
        <v>2081005</v>
      </c>
      <c r="D135" s="282" t="s">
        <v>359</v>
      </c>
      <c r="E135" s="21">
        <v>10</v>
      </c>
    </row>
    <row r="136" spans="1:5" ht="15.75" customHeight="1">
      <c r="A136" s="280"/>
      <c r="B136" s="280" t="s">
        <v>360</v>
      </c>
      <c r="C136" s="281"/>
      <c r="D136" s="282" t="s">
        <v>361</v>
      </c>
      <c r="E136" s="21">
        <v>623.983499</v>
      </c>
    </row>
    <row r="137" spans="1:5" ht="15.75" customHeight="1">
      <c r="A137" s="280"/>
      <c r="B137" s="280"/>
      <c r="C137" s="283">
        <v>2081101</v>
      </c>
      <c r="D137" s="282" t="s">
        <v>215</v>
      </c>
      <c r="E137" s="21">
        <v>56.753499</v>
      </c>
    </row>
    <row r="138" spans="1:5" ht="15.75" customHeight="1">
      <c r="A138" s="284"/>
      <c r="B138" s="284"/>
      <c r="C138" s="283">
        <v>2081104</v>
      </c>
      <c r="D138" s="282" t="s">
        <v>362</v>
      </c>
      <c r="E138" s="21">
        <v>26</v>
      </c>
    </row>
    <row r="139" spans="1:5" ht="15.75" customHeight="1">
      <c r="A139" s="284"/>
      <c r="B139" s="284"/>
      <c r="C139" s="283">
        <v>2081105</v>
      </c>
      <c r="D139" s="282" t="s">
        <v>363</v>
      </c>
      <c r="E139" s="21">
        <v>38.25</v>
      </c>
    </row>
    <row r="140" spans="1:5" ht="15.75" customHeight="1">
      <c r="A140" s="280"/>
      <c r="B140" s="280"/>
      <c r="C140" s="283">
        <v>2081107</v>
      </c>
      <c r="D140" s="282" t="s">
        <v>364</v>
      </c>
      <c r="E140" s="21">
        <v>460.54</v>
      </c>
    </row>
    <row r="141" spans="1:5" ht="15.75" customHeight="1">
      <c r="A141" s="280"/>
      <c r="B141" s="280"/>
      <c r="C141" s="283">
        <v>2081199</v>
      </c>
      <c r="D141" s="282" t="s">
        <v>365</v>
      </c>
      <c r="E141" s="21">
        <v>42.44</v>
      </c>
    </row>
    <row r="142" spans="1:5" ht="15.75" customHeight="1">
      <c r="A142" s="280"/>
      <c r="B142" s="280" t="s">
        <v>366</v>
      </c>
      <c r="C142" s="281"/>
      <c r="D142" s="282" t="s">
        <v>367</v>
      </c>
      <c r="E142" s="21">
        <v>267.92</v>
      </c>
    </row>
    <row r="143" spans="1:5" ht="15.75" customHeight="1">
      <c r="A143" s="280"/>
      <c r="B143" s="280"/>
      <c r="C143" s="283">
        <v>2082102</v>
      </c>
      <c r="D143" s="282" t="s">
        <v>368</v>
      </c>
      <c r="E143" s="21">
        <v>267.92</v>
      </c>
    </row>
    <row r="144" spans="1:5" ht="15.75" customHeight="1">
      <c r="A144" s="280"/>
      <c r="B144" s="280" t="s">
        <v>369</v>
      </c>
      <c r="C144" s="281"/>
      <c r="D144" s="282" t="s">
        <v>370</v>
      </c>
      <c r="E144" s="21">
        <v>2523</v>
      </c>
    </row>
    <row r="145" spans="1:5" ht="15.75" customHeight="1">
      <c r="A145" s="280"/>
      <c r="B145" s="280"/>
      <c r="C145" s="283">
        <v>2082602</v>
      </c>
      <c r="D145" s="282" t="s">
        <v>371</v>
      </c>
      <c r="E145" s="21">
        <v>2523</v>
      </c>
    </row>
    <row r="146" spans="1:5" ht="15.75" customHeight="1">
      <c r="A146" s="280"/>
      <c r="B146" s="280" t="s">
        <v>372</v>
      </c>
      <c r="C146" s="281"/>
      <c r="D146" s="282" t="s">
        <v>373</v>
      </c>
      <c r="E146" s="21">
        <v>162.07348</v>
      </c>
    </row>
    <row r="147" spans="1:5" ht="15.75" customHeight="1">
      <c r="A147" s="280"/>
      <c r="B147" s="280"/>
      <c r="C147" s="283">
        <v>2082801</v>
      </c>
      <c r="D147" s="282" t="s">
        <v>215</v>
      </c>
      <c r="E147" s="21">
        <v>148.07348</v>
      </c>
    </row>
    <row r="148" spans="1:5" ht="15.75" customHeight="1">
      <c r="A148" s="280"/>
      <c r="B148" s="280"/>
      <c r="C148" s="281">
        <v>2082899</v>
      </c>
      <c r="D148" s="282" t="s">
        <v>374</v>
      </c>
      <c r="E148" s="21">
        <v>14</v>
      </c>
    </row>
    <row r="149" spans="1:5" ht="15.75" customHeight="1">
      <c r="A149" s="280"/>
      <c r="B149" s="280" t="s">
        <v>375</v>
      </c>
      <c r="C149" s="281"/>
      <c r="D149" s="282" t="s">
        <v>376</v>
      </c>
      <c r="E149" s="21">
        <v>3841.6764</v>
      </c>
    </row>
    <row r="150" spans="1:5" ht="15.75" customHeight="1">
      <c r="A150" s="280"/>
      <c r="B150" s="280"/>
      <c r="C150" s="283">
        <v>2089999</v>
      </c>
      <c r="D150" s="282" t="s">
        <v>376</v>
      </c>
      <c r="E150" s="21">
        <v>3841.6764</v>
      </c>
    </row>
    <row r="151" spans="1:5" ht="15.75" customHeight="1">
      <c r="A151" s="280" t="s">
        <v>377</v>
      </c>
      <c r="B151" s="280"/>
      <c r="C151" s="281"/>
      <c r="D151" s="282" t="s">
        <v>378</v>
      </c>
      <c r="E151" s="21">
        <v>7456.408212</v>
      </c>
    </row>
    <row r="152" spans="1:5" ht="15.75" customHeight="1">
      <c r="A152" s="280"/>
      <c r="B152" s="280" t="s">
        <v>379</v>
      </c>
      <c r="C152" s="281"/>
      <c r="D152" s="282" t="s">
        <v>380</v>
      </c>
      <c r="E152" s="21">
        <v>234.759731</v>
      </c>
    </row>
    <row r="153" spans="1:5" ht="15.75" customHeight="1">
      <c r="A153" s="280"/>
      <c r="B153" s="280"/>
      <c r="C153" s="283">
        <v>2100101</v>
      </c>
      <c r="D153" s="282" t="s">
        <v>215</v>
      </c>
      <c r="E153" s="21">
        <v>234.759731</v>
      </c>
    </row>
    <row r="154" spans="1:5" ht="15.75" customHeight="1">
      <c r="A154" s="280"/>
      <c r="B154" s="280" t="s">
        <v>381</v>
      </c>
      <c r="C154" s="281"/>
      <c r="D154" s="282" t="s">
        <v>382</v>
      </c>
      <c r="E154" s="21">
        <v>1384.956685</v>
      </c>
    </row>
    <row r="155" spans="1:5" ht="15.75" customHeight="1">
      <c r="A155" s="280"/>
      <c r="B155" s="280"/>
      <c r="C155" s="283">
        <v>2100201</v>
      </c>
      <c r="D155" s="282" t="s">
        <v>383</v>
      </c>
      <c r="E155" s="21">
        <v>852.291985</v>
      </c>
    </row>
    <row r="156" spans="1:5" ht="15.75" customHeight="1">
      <c r="A156" s="280"/>
      <c r="B156" s="280"/>
      <c r="C156" s="283">
        <v>2100202</v>
      </c>
      <c r="D156" s="282" t="s">
        <v>384</v>
      </c>
      <c r="E156" s="21">
        <v>331.5847</v>
      </c>
    </row>
    <row r="157" spans="1:5" ht="15.75" customHeight="1">
      <c r="A157" s="284"/>
      <c r="B157" s="284"/>
      <c r="C157" s="283">
        <v>2100299</v>
      </c>
      <c r="D157" s="282" t="s">
        <v>385</v>
      </c>
      <c r="E157" s="21">
        <v>201.08</v>
      </c>
    </row>
    <row r="158" spans="1:5" ht="15.75" customHeight="1">
      <c r="A158" s="280"/>
      <c r="B158" s="280" t="s">
        <v>386</v>
      </c>
      <c r="C158" s="281"/>
      <c r="D158" s="282" t="s">
        <v>387</v>
      </c>
      <c r="E158" s="21">
        <v>1172.3102</v>
      </c>
    </row>
    <row r="159" spans="1:5" ht="15.75" customHeight="1">
      <c r="A159" s="280"/>
      <c r="B159" s="280"/>
      <c r="C159" s="283">
        <v>2100302</v>
      </c>
      <c r="D159" s="282" t="s">
        <v>388</v>
      </c>
      <c r="E159" s="21">
        <v>1026.9602</v>
      </c>
    </row>
    <row r="160" spans="1:5" ht="15.75" customHeight="1">
      <c r="A160" s="280"/>
      <c r="B160" s="280"/>
      <c r="C160" s="283">
        <v>2100399</v>
      </c>
      <c r="D160" s="282" t="s">
        <v>389</v>
      </c>
      <c r="E160" s="21">
        <v>145.35</v>
      </c>
    </row>
    <row r="161" spans="1:5" ht="15.75" customHeight="1">
      <c r="A161" s="280"/>
      <c r="B161" s="280" t="s">
        <v>390</v>
      </c>
      <c r="C161" s="281"/>
      <c r="D161" s="282" t="s">
        <v>391</v>
      </c>
      <c r="E161" s="21">
        <v>969.318437</v>
      </c>
    </row>
    <row r="162" spans="1:5" ht="15.75" customHeight="1">
      <c r="A162" s="280"/>
      <c r="B162" s="280"/>
      <c r="C162" s="283">
        <v>2100401</v>
      </c>
      <c r="D162" s="282" t="s">
        <v>392</v>
      </c>
      <c r="E162" s="21">
        <v>161.1843</v>
      </c>
    </row>
    <row r="163" spans="1:5" ht="15.75" customHeight="1">
      <c r="A163" s="280"/>
      <c r="B163" s="280"/>
      <c r="C163" s="283">
        <v>2100402</v>
      </c>
      <c r="D163" s="282" t="s">
        <v>393</v>
      </c>
      <c r="E163" s="21">
        <v>87.240937</v>
      </c>
    </row>
    <row r="164" spans="1:5" ht="15.75" customHeight="1">
      <c r="A164" s="280"/>
      <c r="B164" s="280"/>
      <c r="C164" s="283">
        <v>2100403</v>
      </c>
      <c r="D164" s="282" t="s">
        <v>394</v>
      </c>
      <c r="E164" s="21">
        <v>185.0472</v>
      </c>
    </row>
    <row r="165" spans="1:5" ht="15.75" customHeight="1">
      <c r="A165" s="280"/>
      <c r="B165" s="280"/>
      <c r="C165" s="283">
        <v>2100408</v>
      </c>
      <c r="D165" s="282" t="s">
        <v>395</v>
      </c>
      <c r="E165" s="21">
        <v>492.966</v>
      </c>
    </row>
    <row r="166" spans="1:5" ht="15.75" customHeight="1">
      <c r="A166" s="284"/>
      <c r="B166" s="284"/>
      <c r="C166" s="283">
        <v>2100409</v>
      </c>
      <c r="D166" s="282" t="s">
        <v>396</v>
      </c>
      <c r="E166" s="21">
        <v>42.88</v>
      </c>
    </row>
    <row r="167" spans="1:5" ht="15.75" customHeight="1">
      <c r="A167" s="280"/>
      <c r="B167" s="280" t="s">
        <v>397</v>
      </c>
      <c r="C167" s="281"/>
      <c r="D167" s="282" t="s">
        <v>398</v>
      </c>
      <c r="E167" s="21">
        <v>531.44</v>
      </c>
    </row>
    <row r="168" spans="1:5" ht="15.75" customHeight="1">
      <c r="A168" s="280"/>
      <c r="B168" s="280"/>
      <c r="C168" s="283">
        <v>2100717</v>
      </c>
      <c r="D168" s="282" t="s">
        <v>399</v>
      </c>
      <c r="E168" s="21">
        <v>495.18</v>
      </c>
    </row>
    <row r="169" spans="1:5" ht="15.75" customHeight="1">
      <c r="A169" s="280"/>
      <c r="B169" s="280"/>
      <c r="C169" s="283">
        <v>2100799</v>
      </c>
      <c r="D169" s="282" t="s">
        <v>400</v>
      </c>
      <c r="E169" s="21">
        <v>36.26</v>
      </c>
    </row>
    <row r="170" spans="1:5" ht="15.75" customHeight="1">
      <c r="A170" s="280"/>
      <c r="B170" s="280" t="s">
        <v>401</v>
      </c>
      <c r="C170" s="281"/>
      <c r="D170" s="282" t="s">
        <v>402</v>
      </c>
      <c r="E170" s="21">
        <v>2069.559159</v>
      </c>
    </row>
    <row r="171" spans="1:5" ht="15.75" customHeight="1">
      <c r="A171" s="280"/>
      <c r="B171" s="280"/>
      <c r="C171" s="283">
        <v>2101101</v>
      </c>
      <c r="D171" s="282" t="s">
        <v>403</v>
      </c>
      <c r="E171" s="21">
        <v>1121.522595</v>
      </c>
    </row>
    <row r="172" spans="1:5" ht="15.75" customHeight="1">
      <c r="A172" s="280"/>
      <c r="B172" s="280"/>
      <c r="C172" s="283">
        <v>2101102</v>
      </c>
      <c r="D172" s="282" t="s">
        <v>404</v>
      </c>
      <c r="E172" s="21">
        <v>948.036564</v>
      </c>
    </row>
    <row r="173" spans="1:5" ht="15.75" customHeight="1">
      <c r="A173" s="280"/>
      <c r="B173" s="280" t="s">
        <v>405</v>
      </c>
      <c r="C173" s="281"/>
      <c r="D173" s="282" t="s">
        <v>406</v>
      </c>
      <c r="E173" s="21">
        <v>334.15</v>
      </c>
    </row>
    <row r="174" spans="1:5" ht="15.75" customHeight="1">
      <c r="A174" s="280"/>
      <c r="B174" s="280"/>
      <c r="C174" s="283">
        <v>2101202</v>
      </c>
      <c r="D174" s="282" t="s">
        <v>407</v>
      </c>
      <c r="E174" s="21">
        <v>334.15</v>
      </c>
    </row>
    <row r="175" spans="1:5" ht="15.75" customHeight="1">
      <c r="A175" s="284"/>
      <c r="B175" s="284" t="s">
        <v>408</v>
      </c>
      <c r="C175" s="285"/>
      <c r="D175" s="282" t="s">
        <v>409</v>
      </c>
      <c r="E175" s="21">
        <v>10</v>
      </c>
    </row>
    <row r="176" spans="1:5" ht="15.75" customHeight="1">
      <c r="A176" s="284"/>
      <c r="B176" s="284"/>
      <c r="C176" s="283">
        <v>2101401</v>
      </c>
      <c r="D176" s="282" t="s">
        <v>410</v>
      </c>
      <c r="E176" s="21">
        <v>10</v>
      </c>
    </row>
    <row r="177" spans="1:5" ht="15.75" customHeight="1">
      <c r="A177" s="280"/>
      <c r="B177" s="280" t="s">
        <v>411</v>
      </c>
      <c r="C177" s="281"/>
      <c r="D177" s="282" t="s">
        <v>412</v>
      </c>
      <c r="E177" s="21">
        <v>217.734</v>
      </c>
    </row>
    <row r="178" spans="1:5" ht="15.75" customHeight="1">
      <c r="A178" s="280"/>
      <c r="B178" s="280"/>
      <c r="C178" s="283">
        <v>2101501</v>
      </c>
      <c r="D178" s="282" t="s">
        <v>215</v>
      </c>
      <c r="E178" s="21">
        <v>197.734</v>
      </c>
    </row>
    <row r="179" spans="1:5" ht="15.75" customHeight="1">
      <c r="A179" s="284"/>
      <c r="B179" s="284"/>
      <c r="C179" s="283">
        <v>2101506</v>
      </c>
      <c r="D179" s="282" t="s">
        <v>413</v>
      </c>
      <c r="E179" s="21">
        <v>20</v>
      </c>
    </row>
    <row r="180" spans="1:5" ht="15.75" customHeight="1">
      <c r="A180" s="280"/>
      <c r="B180" s="280" t="s">
        <v>414</v>
      </c>
      <c r="C180" s="281"/>
      <c r="D180" s="282" t="s">
        <v>415</v>
      </c>
      <c r="E180" s="21">
        <v>532.18</v>
      </c>
    </row>
    <row r="181" spans="1:5" ht="15.75" customHeight="1">
      <c r="A181" s="280"/>
      <c r="B181" s="280"/>
      <c r="C181" s="283">
        <v>2101601</v>
      </c>
      <c r="D181" s="282" t="s">
        <v>415</v>
      </c>
      <c r="E181" s="21">
        <v>532.18</v>
      </c>
    </row>
    <row r="182" spans="1:5" ht="15.75" customHeight="1">
      <c r="A182" s="280" t="s">
        <v>416</v>
      </c>
      <c r="B182" s="280"/>
      <c r="C182" s="281"/>
      <c r="D182" s="282" t="s">
        <v>417</v>
      </c>
      <c r="E182" s="21">
        <v>1212.33</v>
      </c>
    </row>
    <row r="183" spans="1:5" ht="15.75" customHeight="1">
      <c r="A183" s="280"/>
      <c r="B183" s="280" t="s">
        <v>418</v>
      </c>
      <c r="C183" s="281"/>
      <c r="D183" s="282" t="s">
        <v>419</v>
      </c>
      <c r="E183" s="21">
        <v>63.81</v>
      </c>
    </row>
    <row r="184" spans="1:5" ht="15.75" customHeight="1">
      <c r="A184" s="280"/>
      <c r="B184" s="280"/>
      <c r="C184" s="283">
        <v>2110299</v>
      </c>
      <c r="D184" s="282" t="s">
        <v>420</v>
      </c>
      <c r="E184" s="21">
        <v>63.81</v>
      </c>
    </row>
    <row r="185" spans="1:5" ht="15.75" customHeight="1">
      <c r="A185" s="280"/>
      <c r="B185" s="280" t="s">
        <v>421</v>
      </c>
      <c r="C185" s="281"/>
      <c r="D185" s="282" t="s">
        <v>422</v>
      </c>
      <c r="E185" s="21">
        <v>50</v>
      </c>
    </row>
    <row r="186" spans="1:5" ht="15.75" customHeight="1">
      <c r="A186" s="280"/>
      <c r="B186" s="280"/>
      <c r="C186" s="283">
        <v>2110302</v>
      </c>
      <c r="D186" s="282" t="s">
        <v>423</v>
      </c>
      <c r="E186" s="21">
        <v>50</v>
      </c>
    </row>
    <row r="187" spans="1:5" ht="15.75" customHeight="1">
      <c r="A187" s="280"/>
      <c r="B187" s="280">
        <v>21105</v>
      </c>
      <c r="C187" s="283"/>
      <c r="D187" s="282" t="s">
        <v>424</v>
      </c>
      <c r="E187" s="21">
        <v>535.52</v>
      </c>
    </row>
    <row r="188" spans="1:5" ht="15.75" customHeight="1">
      <c r="A188" s="280"/>
      <c r="B188" s="280"/>
      <c r="C188" s="281">
        <v>2110501</v>
      </c>
      <c r="D188" s="282" t="s">
        <v>425</v>
      </c>
      <c r="E188" s="21">
        <v>135.52</v>
      </c>
    </row>
    <row r="189" spans="1:5" ht="15.75" customHeight="1">
      <c r="A189" s="280"/>
      <c r="B189" s="280"/>
      <c r="C189" s="281">
        <v>2110599</v>
      </c>
      <c r="D189" s="282" t="s">
        <v>426</v>
      </c>
      <c r="E189" s="21">
        <v>400</v>
      </c>
    </row>
    <row r="190" spans="1:5" ht="15.75" customHeight="1">
      <c r="A190" s="280"/>
      <c r="B190" s="280">
        <v>21104</v>
      </c>
      <c r="C190" s="281"/>
      <c r="D190" s="282" t="s">
        <v>427</v>
      </c>
      <c r="E190" s="21">
        <v>563</v>
      </c>
    </row>
    <row r="191" spans="1:5" ht="15.75" customHeight="1">
      <c r="A191" s="284"/>
      <c r="B191" s="284"/>
      <c r="C191" s="281">
        <v>2110401</v>
      </c>
      <c r="D191" s="282" t="s">
        <v>428</v>
      </c>
      <c r="E191" s="21">
        <v>383</v>
      </c>
    </row>
    <row r="192" spans="1:5" ht="15.75" customHeight="1">
      <c r="A192" s="280"/>
      <c r="B192" s="280"/>
      <c r="C192" s="281">
        <v>2110402</v>
      </c>
      <c r="D192" s="282" t="s">
        <v>429</v>
      </c>
      <c r="E192" s="21">
        <v>150</v>
      </c>
    </row>
    <row r="193" spans="1:5" ht="15.75" customHeight="1">
      <c r="A193" s="280"/>
      <c r="B193" s="280"/>
      <c r="C193" s="281">
        <v>2110404</v>
      </c>
      <c r="D193" s="282" t="s">
        <v>430</v>
      </c>
      <c r="E193" s="21">
        <v>30</v>
      </c>
    </row>
    <row r="194" spans="1:5" ht="15.75" customHeight="1">
      <c r="A194" s="280" t="s">
        <v>431</v>
      </c>
      <c r="B194" s="280"/>
      <c r="C194" s="281"/>
      <c r="D194" s="282" t="s">
        <v>432</v>
      </c>
      <c r="E194" s="21">
        <v>1577.9882</v>
      </c>
    </row>
    <row r="195" spans="1:5" ht="15.75" customHeight="1">
      <c r="A195" s="280"/>
      <c r="B195" s="280" t="s">
        <v>433</v>
      </c>
      <c r="C195" s="281"/>
      <c r="D195" s="282" t="s">
        <v>434</v>
      </c>
      <c r="E195" s="21">
        <v>362.9882</v>
      </c>
    </row>
    <row r="196" spans="1:5" ht="15.75" customHeight="1">
      <c r="A196" s="280"/>
      <c r="B196" s="280"/>
      <c r="C196" s="283">
        <v>2120101</v>
      </c>
      <c r="D196" s="282" t="s">
        <v>215</v>
      </c>
      <c r="E196" s="21">
        <v>362.9882</v>
      </c>
    </row>
    <row r="197" spans="1:5" ht="15.75" customHeight="1">
      <c r="A197" s="280"/>
      <c r="B197" s="280" t="s">
        <v>435</v>
      </c>
      <c r="C197" s="281"/>
      <c r="D197" s="282" t="s">
        <v>436</v>
      </c>
      <c r="E197" s="21">
        <v>1215</v>
      </c>
    </row>
    <row r="198" spans="1:5" ht="15.75" customHeight="1">
      <c r="A198" s="280"/>
      <c r="B198" s="280"/>
      <c r="C198" s="283">
        <v>2120303</v>
      </c>
      <c r="D198" s="282" t="s">
        <v>437</v>
      </c>
      <c r="E198" s="21">
        <v>15</v>
      </c>
    </row>
    <row r="199" spans="1:5" ht="15.75" customHeight="1">
      <c r="A199" s="284"/>
      <c r="B199" s="284"/>
      <c r="C199" s="283">
        <v>2120399</v>
      </c>
      <c r="D199" s="282" t="s">
        <v>438</v>
      </c>
      <c r="E199" s="21">
        <v>1200</v>
      </c>
    </row>
    <row r="200" spans="1:5" ht="15.75" customHeight="1">
      <c r="A200" s="280" t="s">
        <v>439</v>
      </c>
      <c r="B200" s="280"/>
      <c r="C200" s="281"/>
      <c r="D200" s="282" t="s">
        <v>440</v>
      </c>
      <c r="E200" s="21">
        <v>25610.242566</v>
      </c>
    </row>
    <row r="201" spans="1:5" ht="15.75" customHeight="1">
      <c r="A201" s="280"/>
      <c r="B201" s="280" t="s">
        <v>441</v>
      </c>
      <c r="C201" s="281"/>
      <c r="D201" s="282" t="s">
        <v>442</v>
      </c>
      <c r="E201" s="21">
        <v>1513.534462</v>
      </c>
    </row>
    <row r="202" spans="1:5" ht="15.75" customHeight="1">
      <c r="A202" s="280"/>
      <c r="B202" s="280"/>
      <c r="C202" s="283">
        <v>2130101</v>
      </c>
      <c r="D202" s="282" t="s">
        <v>215</v>
      </c>
      <c r="E202" s="21">
        <v>281.752524</v>
      </c>
    </row>
    <row r="203" spans="1:5" ht="15.75" customHeight="1">
      <c r="A203" s="280"/>
      <c r="B203" s="280"/>
      <c r="C203" s="283">
        <v>2130104</v>
      </c>
      <c r="D203" s="282" t="s">
        <v>240</v>
      </c>
      <c r="E203" s="21">
        <v>487.781938</v>
      </c>
    </row>
    <row r="204" spans="1:5" ht="15.75" customHeight="1">
      <c r="A204" s="284"/>
      <c r="B204" s="284"/>
      <c r="C204" s="283">
        <v>2130120</v>
      </c>
      <c r="D204" s="282" t="s">
        <v>443</v>
      </c>
      <c r="E204" s="21">
        <v>400</v>
      </c>
    </row>
    <row r="205" spans="1:5" ht="15.75" customHeight="1">
      <c r="A205" s="284"/>
      <c r="B205" s="284"/>
      <c r="C205" s="283">
        <v>2130122</v>
      </c>
      <c r="D205" s="282" t="s">
        <v>444</v>
      </c>
      <c r="E205" s="21">
        <v>15</v>
      </c>
    </row>
    <row r="206" spans="1:5" ht="15.75" customHeight="1">
      <c r="A206" s="284"/>
      <c r="B206" s="284"/>
      <c r="C206" s="283">
        <v>2130153</v>
      </c>
      <c r="D206" s="282" t="s">
        <v>445</v>
      </c>
      <c r="E206" s="21">
        <v>329</v>
      </c>
    </row>
    <row r="207" spans="1:5" ht="15.75" customHeight="1">
      <c r="A207" s="280"/>
      <c r="B207" s="280" t="s">
        <v>446</v>
      </c>
      <c r="C207" s="281"/>
      <c r="D207" s="282" t="s">
        <v>447</v>
      </c>
      <c r="E207" s="21">
        <v>1610.7487</v>
      </c>
    </row>
    <row r="208" spans="1:5" ht="15.75" customHeight="1">
      <c r="A208" s="280"/>
      <c r="B208" s="280"/>
      <c r="C208" s="283">
        <v>2130201</v>
      </c>
      <c r="D208" s="282" t="s">
        <v>215</v>
      </c>
      <c r="E208" s="21">
        <v>304.9886</v>
      </c>
    </row>
    <row r="209" spans="1:5" ht="15.75" customHeight="1">
      <c r="A209" s="280"/>
      <c r="B209" s="280"/>
      <c r="C209" s="283">
        <v>2130204</v>
      </c>
      <c r="D209" s="282" t="s">
        <v>448</v>
      </c>
      <c r="E209" s="21">
        <v>711.2601</v>
      </c>
    </row>
    <row r="210" spans="1:5" ht="15.75" customHeight="1">
      <c r="A210" s="280"/>
      <c r="B210" s="280"/>
      <c r="C210" s="283">
        <v>2130205</v>
      </c>
      <c r="D210" s="282" t="s">
        <v>449</v>
      </c>
      <c r="E210" s="21">
        <v>192.3</v>
      </c>
    </row>
    <row r="211" spans="1:5" ht="15.75" customHeight="1">
      <c r="A211" s="280"/>
      <c r="B211" s="280"/>
      <c r="C211" s="283">
        <v>2130207</v>
      </c>
      <c r="D211" s="282" t="s">
        <v>450</v>
      </c>
      <c r="E211" s="21">
        <v>2.2</v>
      </c>
    </row>
    <row r="212" spans="1:5" ht="15.75" customHeight="1">
      <c r="A212" s="284"/>
      <c r="B212" s="284"/>
      <c r="C212" s="283">
        <v>2130212</v>
      </c>
      <c r="D212" s="282" t="s">
        <v>451</v>
      </c>
      <c r="E212" s="21">
        <v>100</v>
      </c>
    </row>
    <row r="213" spans="1:5" ht="15.75" customHeight="1">
      <c r="A213" s="284"/>
      <c r="B213" s="284"/>
      <c r="C213" s="283">
        <v>2130234</v>
      </c>
      <c r="D213" s="282" t="s">
        <v>452</v>
      </c>
      <c r="E213" s="21">
        <v>105</v>
      </c>
    </row>
    <row r="214" spans="1:5" ht="15.75" customHeight="1">
      <c r="A214" s="284"/>
      <c r="B214" s="284"/>
      <c r="C214" s="283">
        <v>2130238</v>
      </c>
      <c r="D214" s="282" t="s">
        <v>453</v>
      </c>
      <c r="E214" s="21">
        <v>195</v>
      </c>
    </row>
    <row r="215" spans="1:5" ht="15.75" customHeight="1">
      <c r="A215" s="280"/>
      <c r="B215" s="280" t="s">
        <v>454</v>
      </c>
      <c r="C215" s="281"/>
      <c r="D215" s="282" t="s">
        <v>455</v>
      </c>
      <c r="E215" s="21">
        <v>5470.645704</v>
      </c>
    </row>
    <row r="216" spans="1:5" ht="15.75" customHeight="1">
      <c r="A216" s="280"/>
      <c r="B216" s="280"/>
      <c r="C216" s="283">
        <v>2130304</v>
      </c>
      <c r="D216" s="282" t="s">
        <v>456</v>
      </c>
      <c r="E216" s="21">
        <v>59.2646</v>
      </c>
    </row>
    <row r="217" spans="1:5" ht="15.75" customHeight="1">
      <c r="A217" s="284"/>
      <c r="B217" s="284"/>
      <c r="C217" s="283">
        <v>2130306</v>
      </c>
      <c r="D217" s="282" t="s">
        <v>457</v>
      </c>
      <c r="E217" s="21">
        <v>86</v>
      </c>
    </row>
    <row r="218" spans="1:5" ht="15.75" customHeight="1">
      <c r="A218" s="284"/>
      <c r="B218" s="284"/>
      <c r="C218" s="283">
        <v>2130310</v>
      </c>
      <c r="D218" s="282" t="s">
        <v>458</v>
      </c>
      <c r="E218" s="21">
        <v>635</v>
      </c>
    </row>
    <row r="219" spans="1:5" ht="15.75" customHeight="1">
      <c r="A219" s="284"/>
      <c r="B219" s="284"/>
      <c r="C219" s="283">
        <v>2130311</v>
      </c>
      <c r="D219" s="282" t="s">
        <v>459</v>
      </c>
      <c r="E219" s="21">
        <v>5</v>
      </c>
    </row>
    <row r="220" spans="1:5" ht="15.75" customHeight="1">
      <c r="A220" s="284"/>
      <c r="B220" s="284"/>
      <c r="C220" s="283">
        <v>2130314</v>
      </c>
      <c r="D220" s="282" t="s">
        <v>460</v>
      </c>
      <c r="E220" s="21">
        <v>15</v>
      </c>
    </row>
    <row r="221" spans="1:5" ht="15.75" customHeight="1">
      <c r="A221" s="284"/>
      <c r="B221" s="284"/>
      <c r="C221" s="283">
        <v>2130335</v>
      </c>
      <c r="D221" s="282" t="s">
        <v>461</v>
      </c>
      <c r="E221" s="21">
        <v>240</v>
      </c>
    </row>
    <row r="222" spans="1:5" ht="15.75" customHeight="1">
      <c r="A222" s="280"/>
      <c r="B222" s="280"/>
      <c r="C222" s="283">
        <v>2130399</v>
      </c>
      <c r="D222" s="282" t="s">
        <v>462</v>
      </c>
      <c r="E222" s="21">
        <v>4430.381104</v>
      </c>
    </row>
    <row r="223" spans="1:5" ht="15.75" customHeight="1">
      <c r="A223" s="280"/>
      <c r="B223" s="280" t="s">
        <v>463</v>
      </c>
      <c r="C223" s="281"/>
      <c r="D223" s="282" t="s">
        <v>464</v>
      </c>
      <c r="E223" s="21">
        <v>13378.7337</v>
      </c>
    </row>
    <row r="224" spans="1:5" ht="15.75" customHeight="1">
      <c r="A224" s="280"/>
      <c r="B224" s="280"/>
      <c r="C224" s="283">
        <v>2130501</v>
      </c>
      <c r="D224" s="282" t="s">
        <v>215</v>
      </c>
      <c r="E224" s="21">
        <v>273.3137</v>
      </c>
    </row>
    <row r="225" spans="1:5" ht="15.75" customHeight="1">
      <c r="A225" s="280"/>
      <c r="B225" s="280"/>
      <c r="C225" s="283">
        <v>2130504</v>
      </c>
      <c r="D225" s="282" t="s">
        <v>465</v>
      </c>
      <c r="E225" s="21">
        <v>6680</v>
      </c>
    </row>
    <row r="226" spans="1:5" ht="15.75" customHeight="1">
      <c r="A226" s="280"/>
      <c r="B226" s="280"/>
      <c r="C226" s="283">
        <v>2130505</v>
      </c>
      <c r="D226" s="282" t="s">
        <v>466</v>
      </c>
      <c r="E226" s="21">
        <v>5967</v>
      </c>
    </row>
    <row r="227" spans="1:5" ht="15.75" customHeight="1">
      <c r="A227" s="280"/>
      <c r="B227" s="280"/>
      <c r="C227" s="283">
        <v>2130550</v>
      </c>
      <c r="D227" s="282" t="s">
        <v>240</v>
      </c>
      <c r="E227" s="21">
        <v>71.95</v>
      </c>
    </row>
    <row r="228" spans="1:5" ht="15.75" customHeight="1">
      <c r="A228" s="280"/>
      <c r="B228" s="280"/>
      <c r="C228" s="283">
        <v>2130599</v>
      </c>
      <c r="D228" s="282" t="s">
        <v>467</v>
      </c>
      <c r="E228" s="21">
        <v>386.47</v>
      </c>
    </row>
    <row r="229" spans="1:5" ht="15.75" customHeight="1">
      <c r="A229" s="280"/>
      <c r="B229" s="280" t="s">
        <v>468</v>
      </c>
      <c r="C229" s="281"/>
      <c r="D229" s="282" t="s">
        <v>469</v>
      </c>
      <c r="E229" s="21">
        <v>2361.58</v>
      </c>
    </row>
    <row r="230" spans="1:5" ht="15.75" customHeight="1">
      <c r="A230" s="284"/>
      <c r="B230" s="284"/>
      <c r="C230" s="283">
        <v>2130701</v>
      </c>
      <c r="D230" s="282" t="s">
        <v>470</v>
      </c>
      <c r="E230" s="21">
        <v>341</v>
      </c>
    </row>
    <row r="231" spans="1:5" ht="15.75" customHeight="1">
      <c r="A231" s="280"/>
      <c r="B231" s="280"/>
      <c r="C231" s="283">
        <v>2130705</v>
      </c>
      <c r="D231" s="282" t="s">
        <v>471</v>
      </c>
      <c r="E231" s="21">
        <v>2020.58</v>
      </c>
    </row>
    <row r="232" spans="1:5" ht="15.75" customHeight="1">
      <c r="A232" s="284"/>
      <c r="B232" s="284" t="s">
        <v>472</v>
      </c>
      <c r="C232" s="285"/>
      <c r="D232" s="282" t="s">
        <v>473</v>
      </c>
      <c r="E232" s="21">
        <v>1275</v>
      </c>
    </row>
    <row r="233" spans="1:5" ht="15.75" customHeight="1">
      <c r="A233" s="284"/>
      <c r="B233" s="284"/>
      <c r="C233" s="283">
        <v>2130803</v>
      </c>
      <c r="D233" s="282" t="s">
        <v>474</v>
      </c>
      <c r="E233" s="21">
        <v>436</v>
      </c>
    </row>
    <row r="234" spans="1:5" ht="15.75" customHeight="1">
      <c r="A234" s="284"/>
      <c r="B234" s="284"/>
      <c r="C234" s="283">
        <v>2130899</v>
      </c>
      <c r="D234" s="282" t="s">
        <v>475</v>
      </c>
      <c r="E234" s="21">
        <v>839</v>
      </c>
    </row>
    <row r="235" spans="1:5" ht="15.75" customHeight="1">
      <c r="A235" s="280" t="s">
        <v>476</v>
      </c>
      <c r="B235" s="280"/>
      <c r="C235" s="281"/>
      <c r="D235" s="282" t="s">
        <v>477</v>
      </c>
      <c r="E235" s="21">
        <v>3639.2849</v>
      </c>
    </row>
    <row r="236" spans="1:5" ht="15.75" customHeight="1">
      <c r="A236" s="280"/>
      <c r="B236" s="280" t="s">
        <v>478</v>
      </c>
      <c r="C236" s="281"/>
      <c r="D236" s="282" t="s">
        <v>479</v>
      </c>
      <c r="E236" s="21">
        <v>3639.2849</v>
      </c>
    </row>
    <row r="237" spans="1:5" ht="15.75" customHeight="1">
      <c r="A237" s="280"/>
      <c r="B237" s="280"/>
      <c r="C237" s="283">
        <v>2140101</v>
      </c>
      <c r="D237" s="282" t="s">
        <v>215</v>
      </c>
      <c r="E237" s="21">
        <v>176.8603</v>
      </c>
    </row>
    <row r="238" spans="1:5" ht="15.75" customHeight="1">
      <c r="A238" s="280"/>
      <c r="B238" s="280"/>
      <c r="C238" s="283">
        <v>2140106</v>
      </c>
      <c r="D238" s="282" t="s">
        <v>480</v>
      </c>
      <c r="E238" s="21">
        <v>595.91</v>
      </c>
    </row>
    <row r="239" spans="1:5" ht="15.75" customHeight="1">
      <c r="A239" s="280"/>
      <c r="B239" s="280"/>
      <c r="C239" s="283">
        <v>2140112</v>
      </c>
      <c r="D239" s="282" t="s">
        <v>481</v>
      </c>
      <c r="E239" s="21">
        <v>67.5146</v>
      </c>
    </row>
    <row r="240" spans="1:5" ht="15.75" customHeight="1">
      <c r="A240" s="280"/>
      <c r="B240" s="280"/>
      <c r="C240" s="281">
        <v>2140199</v>
      </c>
      <c r="D240" s="282" t="s">
        <v>482</v>
      </c>
      <c r="E240" s="21">
        <v>2799</v>
      </c>
    </row>
    <row r="241" spans="1:5" ht="15.75" customHeight="1">
      <c r="A241" s="284" t="s">
        <v>483</v>
      </c>
      <c r="B241" s="284"/>
      <c r="C241" s="285"/>
      <c r="D241" s="282" t="s">
        <v>484</v>
      </c>
      <c r="E241" s="21">
        <v>80</v>
      </c>
    </row>
    <row r="242" spans="1:5" ht="15.75" customHeight="1">
      <c r="A242" s="284"/>
      <c r="B242" s="284" t="s">
        <v>485</v>
      </c>
      <c r="C242" s="285"/>
      <c r="D242" s="282" t="s">
        <v>486</v>
      </c>
      <c r="E242" s="21">
        <v>80</v>
      </c>
    </row>
    <row r="243" spans="1:5" ht="15.75" customHeight="1">
      <c r="A243" s="284"/>
      <c r="B243" s="284"/>
      <c r="C243" s="283">
        <v>2150805</v>
      </c>
      <c r="D243" s="282" t="s">
        <v>487</v>
      </c>
      <c r="E243" s="21">
        <v>80</v>
      </c>
    </row>
    <row r="244" spans="1:5" ht="15.75" customHeight="1">
      <c r="A244" s="280" t="s">
        <v>488</v>
      </c>
      <c r="B244" s="280"/>
      <c r="C244" s="281"/>
      <c r="D244" s="282" t="s">
        <v>489</v>
      </c>
      <c r="E244" s="21">
        <v>423.1203</v>
      </c>
    </row>
    <row r="245" spans="1:5" ht="15.75" customHeight="1">
      <c r="A245" s="280"/>
      <c r="B245" s="280" t="s">
        <v>490</v>
      </c>
      <c r="C245" s="281"/>
      <c r="D245" s="282" t="s">
        <v>491</v>
      </c>
      <c r="E245" s="21">
        <v>382.6603</v>
      </c>
    </row>
    <row r="246" spans="1:5" ht="15.75" customHeight="1">
      <c r="A246" s="280"/>
      <c r="B246" s="280"/>
      <c r="C246" s="283">
        <v>2200101</v>
      </c>
      <c r="D246" s="282" t="s">
        <v>215</v>
      </c>
      <c r="E246" s="21">
        <v>382.6603</v>
      </c>
    </row>
    <row r="247" spans="1:5" ht="15.75" customHeight="1">
      <c r="A247" s="280"/>
      <c r="B247" s="280" t="s">
        <v>492</v>
      </c>
      <c r="C247" s="281"/>
      <c r="D247" s="282" t="s">
        <v>493</v>
      </c>
      <c r="E247" s="21">
        <v>40.46</v>
      </c>
    </row>
    <row r="248" spans="1:5" ht="15.75" customHeight="1">
      <c r="A248" s="280"/>
      <c r="B248" s="280"/>
      <c r="C248" s="283">
        <v>2200599</v>
      </c>
      <c r="D248" s="282" t="s">
        <v>494</v>
      </c>
      <c r="E248" s="21">
        <v>40.46</v>
      </c>
    </row>
    <row r="249" spans="1:5" ht="15.75" customHeight="1">
      <c r="A249" s="280" t="s">
        <v>495</v>
      </c>
      <c r="B249" s="280"/>
      <c r="C249" s="281"/>
      <c r="D249" s="282" t="s">
        <v>496</v>
      </c>
      <c r="E249" s="21">
        <v>2984.88626</v>
      </c>
    </row>
    <row r="250" spans="1:5" ht="15.75" customHeight="1">
      <c r="A250" s="280"/>
      <c r="B250" s="280" t="s">
        <v>497</v>
      </c>
      <c r="C250" s="281"/>
      <c r="D250" s="282" t="s">
        <v>498</v>
      </c>
      <c r="E250" s="21">
        <v>26</v>
      </c>
    </row>
    <row r="251" spans="1:5" ht="15.75" customHeight="1">
      <c r="A251" s="280"/>
      <c r="B251" s="280"/>
      <c r="C251" s="283">
        <v>2210105</v>
      </c>
      <c r="D251" s="282" t="s">
        <v>499</v>
      </c>
      <c r="E251" s="21">
        <v>19.6</v>
      </c>
    </row>
    <row r="252" spans="1:5" ht="15.75" customHeight="1">
      <c r="A252" s="284"/>
      <c r="B252" s="284"/>
      <c r="C252" s="283">
        <v>2210107</v>
      </c>
      <c r="D252" s="282" t="s">
        <v>500</v>
      </c>
      <c r="E252" s="21">
        <v>6.4</v>
      </c>
    </row>
    <row r="253" spans="1:5" ht="15.75" customHeight="1">
      <c r="A253" s="280"/>
      <c r="B253" s="280" t="s">
        <v>501</v>
      </c>
      <c r="C253" s="281"/>
      <c r="D253" s="282" t="s">
        <v>502</v>
      </c>
      <c r="E253" s="21">
        <v>2958.88626</v>
      </c>
    </row>
    <row r="254" spans="1:5" ht="15.75" customHeight="1">
      <c r="A254" s="280"/>
      <c r="B254" s="280"/>
      <c r="C254" s="283">
        <v>2210201</v>
      </c>
      <c r="D254" s="282" t="s">
        <v>503</v>
      </c>
      <c r="E254" s="21">
        <v>2958.88626</v>
      </c>
    </row>
    <row r="255" spans="1:5" ht="15.75" customHeight="1">
      <c r="A255" s="280" t="s">
        <v>504</v>
      </c>
      <c r="B255" s="280"/>
      <c r="C255" s="281"/>
      <c r="D255" s="282" t="s">
        <v>505</v>
      </c>
      <c r="E255" s="21">
        <v>35</v>
      </c>
    </row>
    <row r="256" spans="1:5" ht="15.75" customHeight="1">
      <c r="A256" s="280"/>
      <c r="B256" s="280" t="s">
        <v>506</v>
      </c>
      <c r="C256" s="281"/>
      <c r="D256" s="282" t="s">
        <v>507</v>
      </c>
      <c r="E256" s="21">
        <v>10</v>
      </c>
    </row>
    <row r="257" spans="1:5" ht="15.75" customHeight="1">
      <c r="A257" s="280"/>
      <c r="B257" s="280"/>
      <c r="C257" s="283">
        <v>2220112</v>
      </c>
      <c r="D257" s="282" t="s">
        <v>508</v>
      </c>
      <c r="E257" s="21">
        <v>10</v>
      </c>
    </row>
    <row r="258" spans="1:5" ht="15.75" customHeight="1">
      <c r="A258" s="280"/>
      <c r="B258" s="280" t="s">
        <v>509</v>
      </c>
      <c r="C258" s="281"/>
      <c r="D258" s="282" t="s">
        <v>510</v>
      </c>
      <c r="E258" s="21">
        <v>25</v>
      </c>
    </row>
    <row r="259" spans="1:5" ht="15.75" customHeight="1">
      <c r="A259" s="280"/>
      <c r="B259" s="280"/>
      <c r="C259" s="283">
        <v>2220401</v>
      </c>
      <c r="D259" s="282" t="s">
        <v>511</v>
      </c>
      <c r="E259" s="21">
        <v>25</v>
      </c>
    </row>
    <row r="260" spans="1:5" ht="15.75" customHeight="1">
      <c r="A260" s="280" t="s">
        <v>512</v>
      </c>
      <c r="B260" s="280"/>
      <c r="C260" s="281"/>
      <c r="D260" s="282" t="s">
        <v>513</v>
      </c>
      <c r="E260" s="21">
        <v>553.8025</v>
      </c>
    </row>
    <row r="261" spans="1:5" ht="15.75" customHeight="1">
      <c r="A261" s="280"/>
      <c r="B261" s="280" t="s">
        <v>514</v>
      </c>
      <c r="C261" s="281"/>
      <c r="D261" s="282" t="s">
        <v>515</v>
      </c>
      <c r="E261" s="21">
        <v>268.8025</v>
      </c>
    </row>
    <row r="262" spans="1:5" ht="15.75" customHeight="1">
      <c r="A262" s="280"/>
      <c r="B262" s="280"/>
      <c r="C262" s="283">
        <v>2240101</v>
      </c>
      <c r="D262" s="282" t="s">
        <v>215</v>
      </c>
      <c r="E262" s="21">
        <v>217.8025</v>
      </c>
    </row>
    <row r="263" spans="1:5" ht="15.75" customHeight="1">
      <c r="A263" s="284"/>
      <c r="B263" s="284"/>
      <c r="C263" s="283">
        <v>2240199</v>
      </c>
      <c r="D263" s="282" t="s">
        <v>516</v>
      </c>
      <c r="E263" s="21">
        <v>51</v>
      </c>
    </row>
    <row r="264" spans="1:5" ht="15.75" customHeight="1">
      <c r="A264" s="280"/>
      <c r="B264" s="280" t="s">
        <v>517</v>
      </c>
      <c r="C264" s="281"/>
      <c r="D264" s="282" t="s">
        <v>518</v>
      </c>
      <c r="E264" s="21">
        <v>262</v>
      </c>
    </row>
    <row r="265" spans="1:5" ht="15.75" customHeight="1">
      <c r="A265" s="280"/>
      <c r="B265" s="280"/>
      <c r="C265" s="283">
        <v>2240204</v>
      </c>
      <c r="D265" s="282" t="s">
        <v>519</v>
      </c>
      <c r="E265" s="21">
        <v>262</v>
      </c>
    </row>
    <row r="266" spans="1:5" ht="15.75" customHeight="1">
      <c r="A266" s="284"/>
      <c r="B266" s="284" t="s">
        <v>520</v>
      </c>
      <c r="C266" s="285"/>
      <c r="D266" s="282" t="s">
        <v>521</v>
      </c>
      <c r="E266" s="21">
        <v>23</v>
      </c>
    </row>
    <row r="267" spans="1:5" ht="15.75" customHeight="1">
      <c r="A267" s="284"/>
      <c r="B267" s="284"/>
      <c r="C267" s="283">
        <v>2240601</v>
      </c>
      <c r="D267" s="282" t="s">
        <v>522</v>
      </c>
      <c r="E267" s="21">
        <v>23</v>
      </c>
    </row>
    <row r="268" spans="1:5" ht="15.75" customHeight="1">
      <c r="A268" s="280">
        <v>227</v>
      </c>
      <c r="B268" s="280"/>
      <c r="C268" s="281"/>
      <c r="D268" s="282" t="s">
        <v>523</v>
      </c>
      <c r="E268" s="21">
        <v>500</v>
      </c>
    </row>
    <row r="269" spans="1:5" ht="15.75" customHeight="1">
      <c r="A269" s="280"/>
      <c r="B269" s="280">
        <v>227</v>
      </c>
      <c r="C269" s="281"/>
      <c r="D269" s="282" t="s">
        <v>523</v>
      </c>
      <c r="E269" s="21">
        <v>500</v>
      </c>
    </row>
    <row r="270" spans="1:5" ht="15.75" customHeight="1">
      <c r="A270" s="280"/>
      <c r="B270" s="280"/>
      <c r="C270" s="281">
        <v>227</v>
      </c>
      <c r="D270" s="282" t="s">
        <v>523</v>
      </c>
      <c r="E270" s="21">
        <v>500</v>
      </c>
    </row>
    <row r="271" spans="1:5" ht="15.75" customHeight="1">
      <c r="A271" s="280" t="s">
        <v>524</v>
      </c>
      <c r="B271" s="280"/>
      <c r="C271" s="281"/>
      <c r="D271" s="282" t="s">
        <v>525</v>
      </c>
      <c r="E271" s="21">
        <v>40.6729</v>
      </c>
    </row>
    <row r="272" spans="1:5" ht="15.75" customHeight="1">
      <c r="A272" s="280"/>
      <c r="B272" s="280" t="s">
        <v>526</v>
      </c>
      <c r="C272" s="281"/>
      <c r="D272" s="282" t="s">
        <v>525</v>
      </c>
      <c r="E272" s="21">
        <v>40.6729</v>
      </c>
    </row>
    <row r="273" spans="1:5" ht="15.75" customHeight="1">
      <c r="A273" s="280"/>
      <c r="B273" s="280"/>
      <c r="C273" s="283">
        <v>2299999</v>
      </c>
      <c r="D273" s="282" t="s">
        <v>525</v>
      </c>
      <c r="E273" s="21">
        <v>40.6729</v>
      </c>
    </row>
    <row r="274" spans="1:5" ht="15.75" customHeight="1">
      <c r="A274" s="280" t="s">
        <v>527</v>
      </c>
      <c r="B274" s="280"/>
      <c r="C274" s="281"/>
      <c r="D274" s="282" t="s">
        <v>528</v>
      </c>
      <c r="E274" s="21">
        <v>1504</v>
      </c>
    </row>
    <row r="275" spans="1:5" ht="15.75" customHeight="1">
      <c r="A275" s="280"/>
      <c r="B275" s="280" t="s">
        <v>529</v>
      </c>
      <c r="C275" s="281"/>
      <c r="D275" s="282" t="s">
        <v>530</v>
      </c>
      <c r="E275" s="21">
        <v>1504</v>
      </c>
    </row>
    <row r="276" spans="1:5" ht="15.75" customHeight="1">
      <c r="A276" s="280"/>
      <c r="B276" s="280"/>
      <c r="C276" s="283">
        <v>2320301</v>
      </c>
      <c r="D276" s="282" t="s">
        <v>531</v>
      </c>
      <c r="E276" s="21">
        <v>1504</v>
      </c>
    </row>
    <row r="277" spans="1:5" ht="15.75" customHeight="1">
      <c r="A277" s="286">
        <v>229</v>
      </c>
      <c r="B277" s="287"/>
      <c r="C277" s="288"/>
      <c r="D277" s="289" t="s">
        <v>525</v>
      </c>
      <c r="E277" s="29">
        <v>1310</v>
      </c>
    </row>
    <row r="278" spans="1:5" ht="15.75" customHeight="1">
      <c r="A278" s="290"/>
      <c r="B278" s="290">
        <v>22999</v>
      </c>
      <c r="C278" s="291"/>
      <c r="D278" s="292" t="s">
        <v>532</v>
      </c>
      <c r="E278" s="21">
        <f>E279</f>
        <v>1310</v>
      </c>
    </row>
    <row r="279" spans="1:5" ht="15.75" customHeight="1">
      <c r="A279" s="290"/>
      <c r="B279" s="290"/>
      <c r="C279" s="291">
        <v>2299999</v>
      </c>
      <c r="D279" s="292" t="s">
        <v>533</v>
      </c>
      <c r="E279" s="21">
        <v>1310</v>
      </c>
    </row>
    <row r="280" spans="1:5" ht="15.75" customHeight="1">
      <c r="A280" s="286">
        <v>232</v>
      </c>
      <c r="B280" s="286"/>
      <c r="C280" s="293"/>
      <c r="D280" s="294" t="s">
        <v>528</v>
      </c>
      <c r="E280" s="295">
        <v>1275</v>
      </c>
    </row>
    <row r="281" spans="1:5" ht="15.75" customHeight="1">
      <c r="A281" s="296"/>
      <c r="B281" s="296">
        <v>23203</v>
      </c>
      <c r="C281" s="297"/>
      <c r="D281" s="298" t="s">
        <v>534</v>
      </c>
      <c r="E281" s="299">
        <v>1275</v>
      </c>
    </row>
    <row r="282" spans="1:5" ht="15.75" customHeight="1">
      <c r="A282" s="296"/>
      <c r="B282" s="296"/>
      <c r="C282" s="300">
        <v>2320301</v>
      </c>
      <c r="D282" s="301" t="s">
        <v>535</v>
      </c>
      <c r="E282" s="299">
        <v>1275</v>
      </c>
    </row>
  </sheetData>
  <sheetProtection/>
  <mergeCells count="3">
    <mergeCell ref="A1:E1"/>
    <mergeCell ref="A3:C3"/>
    <mergeCell ref="E3:E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28"/>
  <sheetViews>
    <sheetView zoomScaleSheetLayoutView="100" workbookViewId="0" topLeftCell="A1">
      <selection activeCell="A3" sqref="A3:IV27"/>
    </sheetView>
  </sheetViews>
  <sheetFormatPr defaultColWidth="6.75390625" defaultRowHeight="21.75" customHeight="1"/>
  <cols>
    <col min="1" max="1" width="22.75390625" style="245" customWidth="1"/>
    <col min="2" max="2" width="7.125" style="246" customWidth="1"/>
    <col min="3" max="3" width="6.125" style="246" customWidth="1"/>
    <col min="4" max="4" width="6.875" style="246" customWidth="1"/>
    <col min="5" max="5" width="5.625" style="246" customWidth="1"/>
    <col min="6" max="6" width="5.375" style="246" customWidth="1"/>
    <col min="7" max="7" width="5.75390625" style="246" customWidth="1"/>
    <col min="8" max="8" width="6.625" style="246" customWidth="1"/>
    <col min="9" max="9" width="5.875" style="246" customWidth="1"/>
    <col min="10" max="10" width="5.625" style="246" customWidth="1"/>
    <col min="11" max="11" width="5.25390625" style="246" customWidth="1"/>
    <col min="12" max="12" width="4.625" style="246" customWidth="1"/>
    <col min="13" max="13" width="5.00390625" style="246" customWidth="1"/>
    <col min="14" max="14" width="5.125" style="246" customWidth="1"/>
    <col min="15" max="15" width="6.875" style="246" customWidth="1"/>
    <col min="16" max="16" width="6.00390625" style="246" customWidth="1"/>
    <col min="17" max="17" width="5.75390625" style="246" customWidth="1"/>
    <col min="18" max="18" width="5.625" style="246" customWidth="1"/>
    <col min="19" max="19" width="5.125" style="246" customWidth="1"/>
    <col min="20" max="20" width="7.375" style="246" customWidth="1"/>
    <col min="21" max="21" width="6.875" style="246" customWidth="1"/>
    <col min="22" max="22" width="6.50390625" style="246" customWidth="1"/>
    <col min="23" max="23" width="8.00390625" style="246" customWidth="1"/>
    <col min="24" max="24" width="7.50390625" style="246" customWidth="1"/>
    <col min="25" max="25" width="6.875" style="246" customWidth="1"/>
    <col min="26" max="26" width="8.375" style="246" customWidth="1"/>
    <col min="27" max="27" width="7.00390625" style="246" customWidth="1"/>
    <col min="28" max="29" width="6.75390625" style="246" customWidth="1"/>
    <col min="30" max="30" width="7.75390625" style="246" customWidth="1"/>
    <col min="31" max="31" width="8.625" style="246" customWidth="1"/>
    <col min="32" max="32" width="7.00390625" style="246" customWidth="1"/>
    <col min="33" max="33" width="5.75390625" style="246" customWidth="1"/>
    <col min="34" max="34" width="9.375" style="246" customWidth="1"/>
    <col min="35" max="35" width="8.25390625" style="246" customWidth="1"/>
    <col min="36" max="36" width="4.50390625" style="246" customWidth="1"/>
    <col min="37" max="37" width="6.00390625" style="246" customWidth="1"/>
    <col min="38" max="38" width="6.25390625" style="246" customWidth="1"/>
    <col min="39" max="39" width="8.00390625" style="246" customWidth="1"/>
    <col min="40" max="40" width="4.375" style="246" customWidth="1"/>
    <col min="41" max="41" width="8.375" style="246" customWidth="1"/>
    <col min="42" max="42" width="7.875" style="246" customWidth="1"/>
    <col min="43" max="43" width="5.375" style="246" customWidth="1"/>
    <col min="44" max="44" width="7.875" style="246" customWidth="1"/>
    <col min="45" max="45" width="6.75390625" style="246" customWidth="1"/>
    <col min="46" max="46" width="6.125" style="246" customWidth="1"/>
    <col min="47" max="47" width="5.875" style="246" customWidth="1"/>
    <col min="48" max="48" width="5.375" style="246" customWidth="1"/>
    <col min="49" max="49" width="6.25390625" style="246" customWidth="1"/>
    <col min="50" max="50" width="5.00390625" style="246" customWidth="1"/>
    <col min="51" max="51" width="6.75390625" style="246" customWidth="1"/>
    <col min="52" max="52" width="5.00390625" style="246" customWidth="1"/>
    <col min="53" max="53" width="5.375" style="246" customWidth="1"/>
    <col min="54" max="54" width="5.125" style="246" customWidth="1"/>
    <col min="55" max="55" width="5.50390625" style="246" customWidth="1"/>
    <col min="56" max="56" width="5.625" style="246" customWidth="1"/>
    <col min="57" max="57" width="4.625" style="246" customWidth="1"/>
    <col min="58" max="58" width="4.875" style="246" customWidth="1"/>
    <col min="59" max="59" width="3.625" style="246" customWidth="1"/>
    <col min="60" max="60" width="4.00390625" style="246" customWidth="1"/>
    <col min="61" max="61" width="5.25390625" style="246" customWidth="1"/>
    <col min="62" max="62" width="9.875" style="246" customWidth="1"/>
    <col min="63" max="63" width="4.375" style="246" customWidth="1"/>
    <col min="64" max="16384" width="6.75390625" style="246" customWidth="1"/>
  </cols>
  <sheetData>
    <row r="1" s="257" customFormat="1" ht="10.5" customHeight="1"/>
    <row r="2" spans="1:63" s="258" customFormat="1" ht="55.5" customHeight="1">
      <c r="A2" s="259" t="s">
        <v>536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 t="s">
        <v>537</v>
      </c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 t="s">
        <v>538</v>
      </c>
      <c r="AK2" s="260"/>
      <c r="AL2" s="260"/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Y2" s="260"/>
      <c r="AZ2" s="259" t="s">
        <v>538</v>
      </c>
      <c r="BA2" s="259"/>
      <c r="BB2" s="259"/>
      <c r="BC2" s="259"/>
      <c r="BD2" s="259"/>
      <c r="BE2" s="259"/>
      <c r="BF2" s="259"/>
      <c r="BG2" s="259"/>
      <c r="BH2" s="259"/>
      <c r="BI2" s="259"/>
      <c r="BJ2" s="259"/>
      <c r="BK2" s="259"/>
    </row>
    <row r="3" spans="1:56" s="241" customFormat="1" ht="17.25" customHeight="1">
      <c r="A3" s="241" t="s">
        <v>539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1" t="s">
        <v>56</v>
      </c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1" t="s">
        <v>56</v>
      </c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/>
      <c r="AS3" s="248"/>
      <c r="AT3" s="248"/>
      <c r="AU3" s="248"/>
      <c r="AV3" s="241" t="s">
        <v>56</v>
      </c>
      <c r="AY3" s="248"/>
      <c r="AZ3" s="248"/>
      <c r="BA3" s="262"/>
      <c r="BB3" s="262"/>
      <c r="BC3" s="262"/>
      <c r="BD3" s="262"/>
    </row>
    <row r="4" spans="1:63" s="242" customFormat="1" ht="15.75" customHeight="1">
      <c r="A4" s="249" t="s">
        <v>540</v>
      </c>
      <c r="B4" s="249" t="s">
        <v>210</v>
      </c>
      <c r="C4" s="250" t="s">
        <v>541</v>
      </c>
      <c r="D4" s="250"/>
      <c r="E4" s="250"/>
      <c r="F4" s="250"/>
      <c r="G4" s="250"/>
      <c r="H4" s="250" t="s">
        <v>542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 t="s">
        <v>543</v>
      </c>
      <c r="T4" s="250"/>
      <c r="U4" s="250"/>
      <c r="V4" s="250"/>
      <c r="W4" s="250"/>
      <c r="X4" s="250"/>
      <c r="Y4" s="250" t="s">
        <v>544</v>
      </c>
      <c r="Z4" s="250"/>
      <c r="AA4" s="250"/>
      <c r="AB4" s="250"/>
      <c r="AC4" s="250"/>
      <c r="AD4" s="250"/>
      <c r="AE4" s="250"/>
      <c r="AF4" s="250" t="s">
        <v>545</v>
      </c>
      <c r="AG4" s="250"/>
      <c r="AH4" s="250"/>
      <c r="AI4" s="250"/>
      <c r="AJ4" s="250" t="s">
        <v>546</v>
      </c>
      <c r="AK4" s="250"/>
      <c r="AL4" s="250"/>
      <c r="AM4" s="250" t="s">
        <v>547</v>
      </c>
      <c r="AN4" s="250"/>
      <c r="AO4" s="250"/>
      <c r="AP4" s="250"/>
      <c r="AQ4" s="250" t="s">
        <v>548</v>
      </c>
      <c r="AR4" s="250"/>
      <c r="AS4" s="250"/>
      <c r="AT4" s="250" t="s">
        <v>549</v>
      </c>
      <c r="AU4" s="250"/>
      <c r="AV4" s="250"/>
      <c r="AW4" s="250"/>
      <c r="AX4" s="250"/>
      <c r="AY4" s="250"/>
      <c r="AZ4" s="250" t="s">
        <v>550</v>
      </c>
      <c r="BA4" s="263"/>
      <c r="BB4" s="263"/>
      <c r="BC4" s="263"/>
      <c r="BD4" s="263"/>
      <c r="BE4" s="250" t="s">
        <v>551</v>
      </c>
      <c r="BF4" s="250"/>
      <c r="BG4" s="250"/>
      <c r="BH4" s="250" t="s">
        <v>525</v>
      </c>
      <c r="BI4" s="250"/>
      <c r="BJ4" s="250"/>
      <c r="BK4" s="250"/>
    </row>
    <row r="5" spans="1:63" s="242" customFormat="1" ht="48" customHeight="1">
      <c r="A5" s="249"/>
      <c r="B5" s="249"/>
      <c r="C5" s="251" t="s">
        <v>552</v>
      </c>
      <c r="D5" s="251" t="s">
        <v>553</v>
      </c>
      <c r="E5" s="251" t="s">
        <v>554</v>
      </c>
      <c r="F5" s="251" t="s">
        <v>503</v>
      </c>
      <c r="G5" s="251" t="s">
        <v>555</v>
      </c>
      <c r="H5" s="251" t="s">
        <v>552</v>
      </c>
      <c r="I5" s="251" t="s">
        <v>556</v>
      </c>
      <c r="J5" s="251" t="s">
        <v>557</v>
      </c>
      <c r="K5" s="251" t="s">
        <v>558</v>
      </c>
      <c r="L5" s="251" t="s">
        <v>559</v>
      </c>
      <c r="M5" s="251" t="s">
        <v>560</v>
      </c>
      <c r="N5" s="251" t="s">
        <v>561</v>
      </c>
      <c r="O5" s="251" t="s">
        <v>562</v>
      </c>
      <c r="P5" s="251" t="s">
        <v>563</v>
      </c>
      <c r="Q5" s="251" t="s">
        <v>564</v>
      </c>
      <c r="R5" s="251" t="s">
        <v>565</v>
      </c>
      <c r="S5" s="251" t="s">
        <v>552</v>
      </c>
      <c r="T5" s="251" t="s">
        <v>566</v>
      </c>
      <c r="U5" s="251" t="s">
        <v>567</v>
      </c>
      <c r="V5" s="251" t="s">
        <v>568</v>
      </c>
      <c r="W5" s="251" t="s">
        <v>569</v>
      </c>
      <c r="X5" s="251" t="s">
        <v>570</v>
      </c>
      <c r="Y5" s="251" t="s">
        <v>552</v>
      </c>
      <c r="Z5" s="251" t="s">
        <v>566</v>
      </c>
      <c r="AA5" s="251" t="s">
        <v>567</v>
      </c>
      <c r="AB5" s="251" t="s">
        <v>568</v>
      </c>
      <c r="AC5" s="251" t="s">
        <v>571</v>
      </c>
      <c r="AD5" s="251" t="s">
        <v>572</v>
      </c>
      <c r="AE5" s="251" t="s">
        <v>570</v>
      </c>
      <c r="AF5" s="251" t="s">
        <v>552</v>
      </c>
      <c r="AG5" s="251" t="s">
        <v>573</v>
      </c>
      <c r="AH5" s="251" t="s">
        <v>574</v>
      </c>
      <c r="AI5" s="251" t="s">
        <v>575</v>
      </c>
      <c r="AJ5" s="251" t="s">
        <v>552</v>
      </c>
      <c r="AK5" s="251" t="s">
        <v>576</v>
      </c>
      <c r="AL5" s="251" t="s">
        <v>577</v>
      </c>
      <c r="AM5" s="251" t="s">
        <v>552</v>
      </c>
      <c r="AN5" s="251" t="s">
        <v>578</v>
      </c>
      <c r="AO5" s="251" t="s">
        <v>579</v>
      </c>
      <c r="AP5" s="251" t="s">
        <v>580</v>
      </c>
      <c r="AQ5" s="251" t="s">
        <v>552</v>
      </c>
      <c r="AR5" s="251" t="s">
        <v>581</v>
      </c>
      <c r="AS5" s="251" t="s">
        <v>582</v>
      </c>
      <c r="AT5" s="251" t="s">
        <v>552</v>
      </c>
      <c r="AU5" s="251" t="s">
        <v>583</v>
      </c>
      <c r="AV5" s="251" t="s">
        <v>584</v>
      </c>
      <c r="AW5" s="251" t="s">
        <v>585</v>
      </c>
      <c r="AX5" s="251" t="s">
        <v>586</v>
      </c>
      <c r="AY5" s="251" t="s">
        <v>587</v>
      </c>
      <c r="AZ5" s="251" t="s">
        <v>552</v>
      </c>
      <c r="BA5" s="251" t="s">
        <v>588</v>
      </c>
      <c r="BB5" s="251" t="s">
        <v>589</v>
      </c>
      <c r="BC5" s="251" t="s">
        <v>590</v>
      </c>
      <c r="BD5" s="251" t="s">
        <v>591</v>
      </c>
      <c r="BE5" s="251" t="s">
        <v>552</v>
      </c>
      <c r="BF5" s="251" t="s">
        <v>523</v>
      </c>
      <c r="BG5" s="251" t="s">
        <v>592</v>
      </c>
      <c r="BH5" s="251" t="s">
        <v>552</v>
      </c>
      <c r="BI5" s="251" t="s">
        <v>593</v>
      </c>
      <c r="BJ5" s="251" t="s">
        <v>594</v>
      </c>
      <c r="BK5" s="251" t="s">
        <v>525</v>
      </c>
    </row>
    <row r="6" spans="1:63" s="243" customFormat="1" ht="15.75" customHeight="1">
      <c r="A6" s="252" t="s">
        <v>210</v>
      </c>
      <c r="B6" s="253">
        <v>96903.8902</v>
      </c>
      <c r="C6" s="253">
        <v>23528.368799999997</v>
      </c>
      <c r="D6" s="254">
        <v>15099</v>
      </c>
      <c r="E6" s="254">
        <v>4579.5497000000005</v>
      </c>
      <c r="F6" s="254">
        <v>1669</v>
      </c>
      <c r="G6" s="254">
        <v>2180.8190999999997</v>
      </c>
      <c r="H6" s="253">
        <v>13017.67</v>
      </c>
      <c r="I6" s="253">
        <v>5552.126</v>
      </c>
      <c r="J6" s="253">
        <v>50</v>
      </c>
      <c r="K6" s="253">
        <v>0</v>
      </c>
      <c r="L6" s="253">
        <v>40</v>
      </c>
      <c r="M6" s="253">
        <v>1253.52</v>
      </c>
      <c r="N6" s="253">
        <v>174.814</v>
      </c>
      <c r="O6" s="253">
        <v>0</v>
      </c>
      <c r="P6" s="253">
        <v>438</v>
      </c>
      <c r="Q6" s="253">
        <v>0</v>
      </c>
      <c r="R6" s="253">
        <v>5509.21</v>
      </c>
      <c r="S6" s="253">
        <v>0</v>
      </c>
      <c r="T6" s="253">
        <v>0</v>
      </c>
      <c r="U6" s="253">
        <v>0</v>
      </c>
      <c r="V6" s="253">
        <v>0</v>
      </c>
      <c r="W6" s="253">
        <v>0</v>
      </c>
      <c r="X6" s="253">
        <v>0</v>
      </c>
      <c r="Y6" s="253">
        <v>11330</v>
      </c>
      <c r="Z6" s="253">
        <v>1378</v>
      </c>
      <c r="AA6" s="253">
        <v>7562</v>
      </c>
      <c r="AB6" s="253">
        <v>0</v>
      </c>
      <c r="AC6" s="253">
        <v>0</v>
      </c>
      <c r="AD6" s="253">
        <v>1262</v>
      </c>
      <c r="AE6" s="253">
        <v>1128</v>
      </c>
      <c r="AF6" s="253">
        <v>14448</v>
      </c>
      <c r="AG6" s="253">
        <v>0</v>
      </c>
      <c r="AH6" s="253">
        <v>259</v>
      </c>
      <c r="AI6" s="253">
        <v>14189</v>
      </c>
      <c r="AJ6" s="253">
        <v>0</v>
      </c>
      <c r="AK6" s="253">
        <v>0</v>
      </c>
      <c r="AL6" s="253">
        <v>0</v>
      </c>
      <c r="AM6" s="253">
        <v>1090</v>
      </c>
      <c r="AN6" s="253">
        <v>0</v>
      </c>
      <c r="AO6" s="253">
        <v>839</v>
      </c>
      <c r="AP6" s="253">
        <v>251</v>
      </c>
      <c r="AQ6" s="253">
        <v>0</v>
      </c>
      <c r="AR6" s="253">
        <v>0</v>
      </c>
      <c r="AS6" s="253">
        <v>0</v>
      </c>
      <c r="AT6" s="253">
        <v>31485.2908</v>
      </c>
      <c r="AU6" s="253">
        <v>3188.1</v>
      </c>
      <c r="AV6" s="253">
        <v>1882</v>
      </c>
      <c r="AW6" s="253">
        <v>1657</v>
      </c>
      <c r="AX6" s="253">
        <v>138.4648</v>
      </c>
      <c r="AY6" s="253">
        <v>24619.726000000002</v>
      </c>
      <c r="AZ6" s="253">
        <v>1504</v>
      </c>
      <c r="BA6" s="253">
        <v>1504</v>
      </c>
      <c r="BB6" s="253">
        <v>0</v>
      </c>
      <c r="BC6" s="253">
        <v>0</v>
      </c>
      <c r="BD6" s="253">
        <v>0</v>
      </c>
      <c r="BE6" s="253">
        <v>500</v>
      </c>
      <c r="BF6" s="253">
        <v>500</v>
      </c>
      <c r="BG6" s="253">
        <v>0</v>
      </c>
      <c r="BH6" s="253">
        <v>0</v>
      </c>
      <c r="BI6" s="253">
        <v>0</v>
      </c>
      <c r="BJ6" s="253">
        <v>0</v>
      </c>
      <c r="BK6" s="253">
        <v>0</v>
      </c>
    </row>
    <row r="7" spans="1:63" s="244" customFormat="1" ht="15.75" customHeight="1">
      <c r="A7" s="255" t="s">
        <v>595</v>
      </c>
      <c r="B7" s="255">
        <v>13342.24</v>
      </c>
      <c r="C7" s="255">
        <v>9780</v>
      </c>
      <c r="D7" s="256">
        <v>9386</v>
      </c>
      <c r="E7" s="256">
        <v>63</v>
      </c>
      <c r="F7" s="256"/>
      <c r="G7" s="256">
        <v>331</v>
      </c>
      <c r="H7" s="255">
        <v>2757.24</v>
      </c>
      <c r="I7" s="255">
        <v>1632</v>
      </c>
      <c r="J7" s="255">
        <v>50</v>
      </c>
      <c r="K7" s="255"/>
      <c r="L7" s="255"/>
      <c r="M7" s="255">
        <v>109</v>
      </c>
      <c r="N7" s="255">
        <v>117</v>
      </c>
      <c r="O7" s="255"/>
      <c r="P7" s="255">
        <v>306</v>
      </c>
      <c r="Q7" s="255"/>
      <c r="R7" s="255">
        <v>543.24</v>
      </c>
      <c r="S7" s="255"/>
      <c r="T7" s="255"/>
      <c r="U7" s="255"/>
      <c r="V7" s="255"/>
      <c r="W7" s="255"/>
      <c r="X7" s="255"/>
      <c r="Y7" s="255">
        <v>0</v>
      </c>
      <c r="Z7" s="255"/>
      <c r="AA7" s="255"/>
      <c r="AB7" s="255"/>
      <c r="AC7" s="255"/>
      <c r="AD7" s="255"/>
      <c r="AE7" s="255"/>
      <c r="AF7" s="255">
        <v>563</v>
      </c>
      <c r="AG7" s="255"/>
      <c r="AH7" s="255"/>
      <c r="AI7" s="255">
        <v>563</v>
      </c>
      <c r="AJ7" s="255">
        <v>0</v>
      </c>
      <c r="AK7" s="255"/>
      <c r="AL7" s="255"/>
      <c r="AM7" s="255">
        <v>0</v>
      </c>
      <c r="AN7" s="255">
        <v>0</v>
      </c>
      <c r="AO7" s="255">
        <v>0</v>
      </c>
      <c r="AP7" s="255"/>
      <c r="AQ7" s="255">
        <v>0</v>
      </c>
      <c r="AR7" s="255">
        <v>0</v>
      </c>
      <c r="AS7" s="255">
        <v>0</v>
      </c>
      <c r="AT7" s="255">
        <v>242</v>
      </c>
      <c r="AU7" s="255"/>
      <c r="AV7" s="255"/>
      <c r="AW7" s="255"/>
      <c r="AX7" s="255">
        <v>18</v>
      </c>
      <c r="AY7" s="255">
        <v>224</v>
      </c>
      <c r="AZ7" s="255">
        <v>0</v>
      </c>
      <c r="BA7" s="255">
        <v>0</v>
      </c>
      <c r="BB7" s="255">
        <v>0</v>
      </c>
      <c r="BC7" s="255">
        <v>0</v>
      </c>
      <c r="BD7" s="255">
        <v>0</v>
      </c>
      <c r="BE7" s="255">
        <v>0</v>
      </c>
      <c r="BF7" s="255">
        <v>0</v>
      </c>
      <c r="BG7" s="255">
        <v>0</v>
      </c>
      <c r="BH7" s="255">
        <v>0</v>
      </c>
      <c r="BI7" s="255">
        <v>0</v>
      </c>
      <c r="BJ7" s="255">
        <v>0</v>
      </c>
      <c r="BK7" s="255"/>
    </row>
    <row r="8" spans="1:63" s="244" customFormat="1" ht="15.75" customHeight="1">
      <c r="A8" s="255" t="s">
        <v>596</v>
      </c>
      <c r="B8" s="255">
        <v>4530.97</v>
      </c>
      <c r="C8" s="255">
        <v>3180.9</v>
      </c>
      <c r="D8" s="256">
        <v>2024</v>
      </c>
      <c r="E8" s="256">
        <v>4.9</v>
      </c>
      <c r="F8" s="256"/>
      <c r="G8" s="256">
        <v>1152</v>
      </c>
      <c r="H8" s="255">
        <v>1044.0700000000002</v>
      </c>
      <c r="I8" s="255">
        <v>916</v>
      </c>
      <c r="J8" s="255"/>
      <c r="K8" s="255"/>
      <c r="L8" s="255"/>
      <c r="M8" s="255"/>
      <c r="N8" s="255">
        <v>17.07</v>
      </c>
      <c r="O8" s="255"/>
      <c r="P8" s="255">
        <v>111</v>
      </c>
      <c r="Q8" s="255"/>
      <c r="R8" s="255"/>
      <c r="S8" s="255">
        <v>0</v>
      </c>
      <c r="T8" s="255"/>
      <c r="U8" s="255"/>
      <c r="V8" s="255"/>
      <c r="W8" s="255"/>
      <c r="X8" s="255"/>
      <c r="Y8" s="255">
        <v>254</v>
      </c>
      <c r="Z8" s="255">
        <v>36</v>
      </c>
      <c r="AA8" s="255"/>
      <c r="AB8" s="255"/>
      <c r="AC8" s="255"/>
      <c r="AD8" s="255"/>
      <c r="AE8" s="255">
        <v>218</v>
      </c>
      <c r="AF8" s="255">
        <v>0</v>
      </c>
      <c r="AG8" s="255"/>
      <c r="AH8" s="255"/>
      <c r="AI8" s="255"/>
      <c r="AJ8" s="255">
        <v>0</v>
      </c>
      <c r="AK8" s="255"/>
      <c r="AL8" s="255"/>
      <c r="AM8" s="255">
        <v>0</v>
      </c>
      <c r="AN8" s="255">
        <v>0</v>
      </c>
      <c r="AO8" s="255">
        <v>0</v>
      </c>
      <c r="AP8" s="255">
        <v>0</v>
      </c>
      <c r="AQ8" s="255">
        <v>0</v>
      </c>
      <c r="AR8" s="255">
        <v>0</v>
      </c>
      <c r="AS8" s="255">
        <v>0</v>
      </c>
      <c r="AT8" s="255">
        <v>52</v>
      </c>
      <c r="AU8" s="255"/>
      <c r="AV8" s="255"/>
      <c r="AW8" s="255"/>
      <c r="AX8" s="255"/>
      <c r="AY8" s="255">
        <v>52</v>
      </c>
      <c r="AZ8" s="255">
        <v>0</v>
      </c>
      <c r="BA8" s="255">
        <v>0</v>
      </c>
      <c r="BB8" s="255">
        <v>0</v>
      </c>
      <c r="BC8" s="255">
        <v>0</v>
      </c>
      <c r="BD8" s="255">
        <v>0</v>
      </c>
      <c r="BE8" s="255">
        <v>0</v>
      </c>
      <c r="BF8" s="255">
        <v>0</v>
      </c>
      <c r="BG8" s="255">
        <v>0</v>
      </c>
      <c r="BH8" s="255">
        <v>0</v>
      </c>
      <c r="BI8" s="255">
        <v>0</v>
      </c>
      <c r="BJ8" s="255">
        <v>0</v>
      </c>
      <c r="BK8" s="255"/>
    </row>
    <row r="9" spans="1:63" s="244" customFormat="1" ht="15.75" customHeight="1">
      <c r="A9" s="255" t="s">
        <v>597</v>
      </c>
      <c r="B9" s="255">
        <v>13901.04</v>
      </c>
      <c r="C9" s="255">
        <v>247.5</v>
      </c>
      <c r="D9" s="256">
        <v>219</v>
      </c>
      <c r="E9" s="256">
        <v>6.5</v>
      </c>
      <c r="F9" s="256"/>
      <c r="G9" s="256">
        <v>22</v>
      </c>
      <c r="H9" s="255">
        <v>2024.75</v>
      </c>
      <c r="I9" s="255">
        <v>510</v>
      </c>
      <c r="J9" s="255"/>
      <c r="K9" s="255"/>
      <c r="L9" s="255">
        <v>40</v>
      </c>
      <c r="M9" s="255">
        <v>99.5</v>
      </c>
      <c r="N9" s="255">
        <v>5.25</v>
      </c>
      <c r="O9" s="255"/>
      <c r="P9" s="255"/>
      <c r="Q9" s="255"/>
      <c r="R9" s="255">
        <v>1370</v>
      </c>
      <c r="S9" s="255">
        <v>0</v>
      </c>
      <c r="T9" s="261"/>
      <c r="U9" s="255"/>
      <c r="V9" s="255"/>
      <c r="W9" s="255"/>
      <c r="X9" s="255"/>
      <c r="Y9" s="255">
        <v>2052</v>
      </c>
      <c r="Z9" s="255">
        <v>1342</v>
      </c>
      <c r="AA9" s="255"/>
      <c r="AB9" s="255"/>
      <c r="AC9" s="255"/>
      <c r="AD9" s="255"/>
      <c r="AE9" s="255">
        <v>710</v>
      </c>
      <c r="AF9" s="255">
        <v>6782</v>
      </c>
      <c r="AG9" s="255"/>
      <c r="AH9" s="255"/>
      <c r="AI9" s="255">
        <v>6782</v>
      </c>
      <c r="AJ9" s="255"/>
      <c r="AK9" s="255"/>
      <c r="AL9" s="255"/>
      <c r="AM9" s="255">
        <v>0</v>
      </c>
      <c r="AN9" s="255">
        <v>0</v>
      </c>
      <c r="AO9" s="255">
        <v>0</v>
      </c>
      <c r="AP9" s="255">
        <v>0</v>
      </c>
      <c r="AQ9" s="255">
        <v>0</v>
      </c>
      <c r="AR9" s="255">
        <v>0</v>
      </c>
      <c r="AS9" s="255">
        <v>0</v>
      </c>
      <c r="AT9" s="255">
        <v>2794.79</v>
      </c>
      <c r="AU9" s="255">
        <v>268</v>
      </c>
      <c r="AV9" s="255">
        <v>1882</v>
      </c>
      <c r="AW9" s="255"/>
      <c r="AX9" s="255">
        <v>11.79</v>
      </c>
      <c r="AY9" s="255">
        <v>633</v>
      </c>
      <c r="AZ9" s="255">
        <v>0</v>
      </c>
      <c r="BA9" s="255">
        <v>0</v>
      </c>
      <c r="BB9" s="255">
        <v>0</v>
      </c>
      <c r="BC9" s="255">
        <v>0</v>
      </c>
      <c r="BD9" s="255">
        <v>0</v>
      </c>
      <c r="BE9" s="255">
        <v>0</v>
      </c>
      <c r="BF9" s="255">
        <v>0</v>
      </c>
      <c r="BG9" s="255">
        <v>0</v>
      </c>
      <c r="BH9" s="255">
        <v>0</v>
      </c>
      <c r="BI9" s="255">
        <v>0</v>
      </c>
      <c r="BJ9" s="255">
        <v>0</v>
      </c>
      <c r="BK9" s="255"/>
    </row>
    <row r="10" spans="1:63" s="244" customFormat="1" ht="15.75" customHeight="1">
      <c r="A10" s="255" t="s">
        <v>598</v>
      </c>
      <c r="B10" s="255">
        <v>47.609700000000004</v>
      </c>
      <c r="C10" s="255">
        <v>40.0797</v>
      </c>
      <c r="D10" s="256">
        <v>40</v>
      </c>
      <c r="E10" s="256">
        <v>0.0797</v>
      </c>
      <c r="F10" s="256"/>
      <c r="G10" s="256"/>
      <c r="H10" s="255">
        <v>7.53</v>
      </c>
      <c r="I10" s="255">
        <v>2</v>
      </c>
      <c r="J10" s="255"/>
      <c r="K10" s="255"/>
      <c r="L10" s="255"/>
      <c r="M10" s="255"/>
      <c r="N10" s="255"/>
      <c r="O10" s="255"/>
      <c r="P10" s="255"/>
      <c r="Q10" s="255"/>
      <c r="R10" s="255">
        <v>5.53</v>
      </c>
      <c r="S10" s="255">
        <v>0</v>
      </c>
      <c r="T10" s="255"/>
      <c r="U10" s="255"/>
      <c r="V10" s="255"/>
      <c r="W10" s="255"/>
      <c r="X10" s="255"/>
      <c r="Y10" s="255">
        <v>0</v>
      </c>
      <c r="Z10" s="255"/>
      <c r="AA10" s="255"/>
      <c r="AB10" s="255"/>
      <c r="AC10" s="255"/>
      <c r="AD10" s="255"/>
      <c r="AE10" s="255"/>
      <c r="AF10" s="255">
        <v>0</v>
      </c>
      <c r="AG10" s="255"/>
      <c r="AH10" s="255"/>
      <c r="AI10" s="255"/>
      <c r="AJ10" s="255">
        <v>0</v>
      </c>
      <c r="AK10" s="255"/>
      <c r="AL10" s="255"/>
      <c r="AM10" s="255">
        <v>0</v>
      </c>
      <c r="AN10" s="255">
        <v>0</v>
      </c>
      <c r="AO10" s="255">
        <v>0</v>
      </c>
      <c r="AP10" s="255">
        <v>0</v>
      </c>
      <c r="AQ10" s="255">
        <v>0</v>
      </c>
      <c r="AR10" s="255">
        <v>0</v>
      </c>
      <c r="AS10" s="255">
        <v>0</v>
      </c>
      <c r="AT10" s="255">
        <v>0</v>
      </c>
      <c r="AU10" s="255"/>
      <c r="AV10" s="255"/>
      <c r="AW10" s="255"/>
      <c r="AX10" s="255"/>
      <c r="AY10" s="255"/>
      <c r="AZ10" s="255">
        <v>0</v>
      </c>
      <c r="BA10" s="255">
        <v>0</v>
      </c>
      <c r="BB10" s="255">
        <v>0</v>
      </c>
      <c r="BC10" s="255">
        <v>0</v>
      </c>
      <c r="BD10" s="255">
        <v>0</v>
      </c>
      <c r="BE10" s="255">
        <v>0</v>
      </c>
      <c r="BF10" s="255">
        <v>0</v>
      </c>
      <c r="BG10" s="255">
        <v>0</v>
      </c>
      <c r="BH10" s="255">
        <v>0</v>
      </c>
      <c r="BI10" s="255">
        <v>0</v>
      </c>
      <c r="BJ10" s="255">
        <v>0</v>
      </c>
      <c r="BK10" s="255"/>
    </row>
    <row r="11" spans="1:63" s="244" customFormat="1" ht="15.75" customHeight="1">
      <c r="A11" s="255" t="s">
        <v>599</v>
      </c>
      <c r="B11" s="255">
        <v>916.6898</v>
      </c>
      <c r="C11" s="255">
        <v>242.9638</v>
      </c>
      <c r="D11" s="256">
        <v>195</v>
      </c>
      <c r="E11" s="256">
        <v>1</v>
      </c>
      <c r="F11" s="256"/>
      <c r="G11" s="256">
        <v>46.9638</v>
      </c>
      <c r="H11" s="255">
        <v>330</v>
      </c>
      <c r="I11" s="255">
        <v>113</v>
      </c>
      <c r="J11" s="255"/>
      <c r="K11" s="255"/>
      <c r="L11" s="255"/>
      <c r="M11" s="255">
        <v>30</v>
      </c>
      <c r="N11" s="255">
        <v>4</v>
      </c>
      <c r="O11" s="255"/>
      <c r="P11" s="255"/>
      <c r="Q11" s="255"/>
      <c r="R11" s="255">
        <v>183</v>
      </c>
      <c r="S11" s="255">
        <v>0</v>
      </c>
      <c r="T11" s="255"/>
      <c r="U11" s="255"/>
      <c r="V11" s="255"/>
      <c r="W11" s="255"/>
      <c r="X11" s="255"/>
      <c r="Y11" s="255">
        <v>0</v>
      </c>
      <c r="Z11" s="255"/>
      <c r="AA11" s="255"/>
      <c r="AB11" s="255"/>
      <c r="AC11" s="255"/>
      <c r="AD11" s="255"/>
      <c r="AE11" s="255"/>
      <c r="AF11" s="255">
        <v>326</v>
      </c>
      <c r="AG11" s="255"/>
      <c r="AH11" s="255"/>
      <c r="AI11" s="255">
        <v>326</v>
      </c>
      <c r="AJ11" s="255">
        <v>0</v>
      </c>
      <c r="AK11" s="255"/>
      <c r="AL11" s="255"/>
      <c r="AM11" s="255">
        <v>0</v>
      </c>
      <c r="AN11" s="255">
        <v>0</v>
      </c>
      <c r="AO11" s="255">
        <v>0</v>
      </c>
      <c r="AP11" s="255">
        <v>0</v>
      </c>
      <c r="AQ11" s="255">
        <v>0</v>
      </c>
      <c r="AR11" s="255">
        <v>0</v>
      </c>
      <c r="AS11" s="255">
        <v>0</v>
      </c>
      <c r="AT11" s="255">
        <v>17.726</v>
      </c>
      <c r="AU11" s="255"/>
      <c r="AV11" s="255"/>
      <c r="AW11" s="255"/>
      <c r="AX11" s="255">
        <v>13</v>
      </c>
      <c r="AY11" s="255">
        <v>4.726</v>
      </c>
      <c r="AZ11" s="255">
        <v>0</v>
      </c>
      <c r="BA11" s="255">
        <v>0</v>
      </c>
      <c r="BB11" s="255">
        <v>0</v>
      </c>
      <c r="BC11" s="255">
        <v>0</v>
      </c>
      <c r="BD11" s="255">
        <v>0</v>
      </c>
      <c r="BE11" s="255">
        <v>0</v>
      </c>
      <c r="BF11" s="255">
        <v>0</v>
      </c>
      <c r="BG11" s="255">
        <v>0</v>
      </c>
      <c r="BH11" s="255">
        <v>0</v>
      </c>
      <c r="BI11" s="255">
        <v>0</v>
      </c>
      <c r="BJ11" s="255">
        <v>0</v>
      </c>
      <c r="BK11" s="255"/>
    </row>
    <row r="12" spans="1:63" s="244" customFormat="1" ht="15.75" customHeight="1">
      <c r="A12" s="255" t="s">
        <v>600</v>
      </c>
      <c r="B12" s="255">
        <v>18547.1264</v>
      </c>
      <c r="C12" s="255">
        <v>4184.501</v>
      </c>
      <c r="D12" s="256">
        <v>805</v>
      </c>
      <c r="E12" s="256">
        <v>3345</v>
      </c>
      <c r="F12" s="256"/>
      <c r="G12" s="256">
        <v>34.501</v>
      </c>
      <c r="H12" s="255">
        <v>728.4000000000001</v>
      </c>
      <c r="I12" s="255">
        <v>367.43</v>
      </c>
      <c r="J12" s="255"/>
      <c r="K12" s="255"/>
      <c r="L12" s="255"/>
      <c r="M12" s="255"/>
      <c r="N12" s="255">
        <v>5.43</v>
      </c>
      <c r="O12" s="255"/>
      <c r="P12" s="255">
        <v>3</v>
      </c>
      <c r="Q12" s="255"/>
      <c r="R12" s="255">
        <v>352.54</v>
      </c>
      <c r="S12" s="255">
        <v>0</v>
      </c>
      <c r="T12" s="255"/>
      <c r="U12" s="255"/>
      <c r="V12" s="255"/>
      <c r="W12" s="255"/>
      <c r="X12" s="255"/>
      <c r="Y12" s="255">
        <v>0</v>
      </c>
      <c r="Z12" s="255"/>
      <c r="AA12" s="255"/>
      <c r="AB12" s="255"/>
      <c r="AC12" s="255"/>
      <c r="AD12" s="255"/>
      <c r="AE12" s="255"/>
      <c r="AF12" s="255">
        <v>1863</v>
      </c>
      <c r="AG12" s="255"/>
      <c r="AH12" s="255"/>
      <c r="AI12" s="255">
        <v>1863</v>
      </c>
      <c r="AJ12" s="255">
        <v>0</v>
      </c>
      <c r="AK12" s="255"/>
      <c r="AL12" s="255"/>
      <c r="AM12" s="255">
        <v>4</v>
      </c>
      <c r="AN12" s="255">
        <v>0</v>
      </c>
      <c r="AO12" s="255">
        <v>0</v>
      </c>
      <c r="AP12" s="255">
        <v>4</v>
      </c>
      <c r="AQ12" s="255">
        <v>0</v>
      </c>
      <c r="AR12" s="255">
        <v>0</v>
      </c>
      <c r="AS12" s="255">
        <v>0</v>
      </c>
      <c r="AT12" s="255">
        <v>11767.2254</v>
      </c>
      <c r="AU12" s="255">
        <v>2184.1</v>
      </c>
      <c r="AV12" s="255"/>
      <c r="AW12" s="255"/>
      <c r="AX12" s="255">
        <v>12.1254</v>
      </c>
      <c r="AY12" s="255">
        <v>9571</v>
      </c>
      <c r="AZ12" s="255">
        <v>0</v>
      </c>
      <c r="BA12" s="255">
        <v>0</v>
      </c>
      <c r="BB12" s="255">
        <v>0</v>
      </c>
      <c r="BC12" s="255">
        <v>0</v>
      </c>
      <c r="BD12" s="255">
        <v>0</v>
      </c>
      <c r="BE12" s="255">
        <v>0</v>
      </c>
      <c r="BF12" s="255">
        <v>0</v>
      </c>
      <c r="BG12" s="255">
        <v>0</v>
      </c>
      <c r="BH12" s="255">
        <v>0</v>
      </c>
      <c r="BI12" s="255">
        <v>0</v>
      </c>
      <c r="BJ12" s="255">
        <v>0</v>
      </c>
      <c r="BK12" s="255"/>
    </row>
    <row r="13" spans="1:63" s="244" customFormat="1" ht="15.75" customHeight="1">
      <c r="A13" s="255" t="s">
        <v>601</v>
      </c>
      <c r="B13" s="255">
        <v>7456.2863</v>
      </c>
      <c r="C13" s="255">
        <v>1756.4663</v>
      </c>
      <c r="D13" s="256">
        <v>422</v>
      </c>
      <c r="E13" s="256">
        <v>1142</v>
      </c>
      <c r="F13" s="256"/>
      <c r="G13" s="256">
        <v>192.4663</v>
      </c>
      <c r="H13" s="255">
        <v>909.82</v>
      </c>
      <c r="I13" s="255">
        <v>546</v>
      </c>
      <c r="J13" s="255"/>
      <c r="K13" s="255"/>
      <c r="L13" s="255"/>
      <c r="M13" s="255">
        <v>50</v>
      </c>
      <c r="N13" s="255">
        <v>3.92</v>
      </c>
      <c r="O13" s="255"/>
      <c r="P13" s="255"/>
      <c r="Q13" s="255"/>
      <c r="R13" s="255">
        <v>309.9</v>
      </c>
      <c r="S13" s="255">
        <v>0</v>
      </c>
      <c r="T13" s="255"/>
      <c r="U13" s="255"/>
      <c r="V13" s="255"/>
      <c r="W13" s="255"/>
      <c r="X13" s="255"/>
      <c r="Y13" s="255">
        <v>0</v>
      </c>
      <c r="Z13" s="255"/>
      <c r="AA13" s="255"/>
      <c r="AB13" s="255"/>
      <c r="AC13" s="255"/>
      <c r="AD13" s="255"/>
      <c r="AE13" s="255"/>
      <c r="AF13" s="255">
        <v>1614</v>
      </c>
      <c r="AG13" s="255"/>
      <c r="AH13" s="255"/>
      <c r="AI13" s="255">
        <v>1614</v>
      </c>
      <c r="AJ13" s="255">
        <v>0</v>
      </c>
      <c r="AK13" s="255"/>
      <c r="AL13" s="255"/>
      <c r="AM13" s="255">
        <v>0</v>
      </c>
      <c r="AN13" s="255">
        <v>0</v>
      </c>
      <c r="AO13" s="255">
        <v>0</v>
      </c>
      <c r="AP13" s="255">
        <v>0</v>
      </c>
      <c r="AQ13" s="255">
        <v>0</v>
      </c>
      <c r="AR13" s="255">
        <v>0</v>
      </c>
      <c r="AS13" s="255">
        <v>0</v>
      </c>
      <c r="AT13" s="255">
        <v>3176</v>
      </c>
      <c r="AU13" s="255">
        <v>736</v>
      </c>
      <c r="AV13" s="255"/>
      <c r="AW13" s="255"/>
      <c r="AX13" s="255">
        <v>60</v>
      </c>
      <c r="AY13" s="255">
        <v>2380</v>
      </c>
      <c r="AZ13" s="255">
        <v>0</v>
      </c>
      <c r="BA13" s="255">
        <v>0</v>
      </c>
      <c r="BB13" s="255">
        <v>0</v>
      </c>
      <c r="BC13" s="255">
        <v>0</v>
      </c>
      <c r="BD13" s="255">
        <v>0</v>
      </c>
      <c r="BE13" s="255">
        <v>0</v>
      </c>
      <c r="BF13" s="255">
        <v>0</v>
      </c>
      <c r="BG13" s="255">
        <v>0</v>
      </c>
      <c r="BH13" s="255">
        <v>0</v>
      </c>
      <c r="BI13" s="255">
        <v>0</v>
      </c>
      <c r="BJ13" s="255">
        <v>0</v>
      </c>
      <c r="BK13" s="255"/>
    </row>
    <row r="14" spans="1:63" s="244" customFormat="1" ht="15.75" customHeight="1">
      <c r="A14" s="255" t="s">
        <v>602</v>
      </c>
      <c r="B14" s="255">
        <v>1212.52</v>
      </c>
      <c r="C14" s="255">
        <v>23</v>
      </c>
      <c r="D14" s="256"/>
      <c r="E14" s="256"/>
      <c r="F14" s="256"/>
      <c r="G14" s="256">
        <v>23</v>
      </c>
      <c r="H14" s="255">
        <v>1110.52</v>
      </c>
      <c r="I14" s="255">
        <v>398</v>
      </c>
      <c r="J14" s="255"/>
      <c r="K14" s="255"/>
      <c r="L14" s="255"/>
      <c r="M14" s="255">
        <v>565.52</v>
      </c>
      <c r="N14" s="255"/>
      <c r="O14" s="255"/>
      <c r="P14" s="255"/>
      <c r="Q14" s="255"/>
      <c r="R14" s="255">
        <v>147</v>
      </c>
      <c r="S14" s="255">
        <v>0</v>
      </c>
      <c r="T14" s="255"/>
      <c r="U14" s="255"/>
      <c r="V14" s="255"/>
      <c r="W14" s="255"/>
      <c r="X14" s="255"/>
      <c r="Y14" s="255">
        <v>0</v>
      </c>
      <c r="Z14" s="255"/>
      <c r="AA14" s="255"/>
      <c r="AB14" s="255"/>
      <c r="AC14" s="255"/>
      <c r="AD14" s="255"/>
      <c r="AE14" s="255"/>
      <c r="AF14" s="255">
        <v>59</v>
      </c>
      <c r="AG14" s="255"/>
      <c r="AH14" s="255"/>
      <c r="AI14" s="255">
        <v>59</v>
      </c>
      <c r="AJ14" s="255">
        <v>0</v>
      </c>
      <c r="AK14" s="255"/>
      <c r="AL14" s="255"/>
      <c r="AM14" s="255">
        <v>20</v>
      </c>
      <c r="AN14" s="255">
        <v>0</v>
      </c>
      <c r="AO14" s="255">
        <v>0</v>
      </c>
      <c r="AP14" s="255">
        <v>20</v>
      </c>
      <c r="AQ14" s="255">
        <v>0</v>
      </c>
      <c r="AR14" s="255">
        <v>0</v>
      </c>
      <c r="AS14" s="255">
        <v>0</v>
      </c>
      <c r="AT14" s="255">
        <v>0</v>
      </c>
      <c r="AU14" s="255"/>
      <c r="AV14" s="255"/>
      <c r="AW14" s="255"/>
      <c r="AX14" s="255"/>
      <c r="AY14" s="255"/>
      <c r="AZ14" s="255">
        <v>0</v>
      </c>
      <c r="BA14" s="255">
        <v>0</v>
      </c>
      <c r="BB14" s="255">
        <v>0</v>
      </c>
      <c r="BC14" s="255">
        <v>0</v>
      </c>
      <c r="BD14" s="255">
        <v>0</v>
      </c>
      <c r="BE14" s="255">
        <v>0</v>
      </c>
      <c r="BF14" s="255">
        <v>0</v>
      </c>
      <c r="BG14" s="255">
        <v>0</v>
      </c>
      <c r="BH14" s="255">
        <v>0</v>
      </c>
      <c r="BI14" s="255">
        <v>0</v>
      </c>
      <c r="BJ14" s="255">
        <v>0</v>
      </c>
      <c r="BK14" s="255"/>
    </row>
    <row r="15" spans="1:63" s="244" customFormat="1" ht="15.75" customHeight="1">
      <c r="A15" s="255" t="s">
        <v>603</v>
      </c>
      <c r="B15" s="255">
        <v>1578</v>
      </c>
      <c r="C15" s="255">
        <v>405</v>
      </c>
      <c r="D15" s="256">
        <v>318</v>
      </c>
      <c r="E15" s="256">
        <v>3</v>
      </c>
      <c r="F15" s="256"/>
      <c r="G15" s="256">
        <v>84</v>
      </c>
      <c r="H15" s="255">
        <v>45</v>
      </c>
      <c r="I15" s="255"/>
      <c r="J15" s="255"/>
      <c r="K15" s="255"/>
      <c r="L15" s="255"/>
      <c r="M15" s="255"/>
      <c r="N15" s="255">
        <v>2</v>
      </c>
      <c r="O15" s="255"/>
      <c r="P15" s="255"/>
      <c r="Q15" s="255"/>
      <c r="R15" s="255">
        <v>43</v>
      </c>
      <c r="S15" s="255">
        <v>0</v>
      </c>
      <c r="T15" s="255"/>
      <c r="U15" s="255"/>
      <c r="V15" s="255"/>
      <c r="W15" s="255"/>
      <c r="X15" s="255"/>
      <c r="Y15" s="255">
        <v>775</v>
      </c>
      <c r="Z15" s="255"/>
      <c r="AA15" s="255">
        <v>575</v>
      </c>
      <c r="AB15" s="255"/>
      <c r="AC15" s="255"/>
      <c r="AD15" s="255"/>
      <c r="AE15" s="255">
        <v>200</v>
      </c>
      <c r="AF15" s="255">
        <v>351</v>
      </c>
      <c r="AG15" s="255"/>
      <c r="AH15" s="255"/>
      <c r="AI15" s="255">
        <v>351</v>
      </c>
      <c r="AJ15" s="255">
        <v>0</v>
      </c>
      <c r="AK15" s="255"/>
      <c r="AL15" s="255"/>
      <c r="AM15" s="255">
        <v>0</v>
      </c>
      <c r="AN15" s="255">
        <v>0</v>
      </c>
      <c r="AO15" s="255">
        <v>0</v>
      </c>
      <c r="AP15" s="255">
        <v>0</v>
      </c>
      <c r="AQ15" s="255">
        <v>0</v>
      </c>
      <c r="AR15" s="255">
        <v>0</v>
      </c>
      <c r="AS15" s="255">
        <v>0</v>
      </c>
      <c r="AT15" s="255">
        <v>2</v>
      </c>
      <c r="AU15" s="255"/>
      <c r="AV15" s="255"/>
      <c r="AW15" s="255"/>
      <c r="AX15" s="255"/>
      <c r="AY15" s="255">
        <v>2</v>
      </c>
      <c r="AZ15" s="255">
        <v>0</v>
      </c>
      <c r="BA15" s="255">
        <v>0</v>
      </c>
      <c r="BB15" s="255">
        <v>0</v>
      </c>
      <c r="BC15" s="255">
        <v>0</v>
      </c>
      <c r="BD15" s="255">
        <v>0</v>
      </c>
      <c r="BE15" s="255">
        <v>0</v>
      </c>
      <c r="BF15" s="255">
        <v>0</v>
      </c>
      <c r="BG15" s="255">
        <v>0</v>
      </c>
      <c r="BH15" s="255">
        <v>0</v>
      </c>
      <c r="BI15" s="255">
        <v>0</v>
      </c>
      <c r="BJ15" s="255">
        <v>0</v>
      </c>
      <c r="BK15" s="255"/>
    </row>
    <row r="16" spans="1:63" s="244" customFormat="1" ht="15.75" customHeight="1">
      <c r="A16" s="255" t="s">
        <v>604</v>
      </c>
      <c r="B16" s="255">
        <v>25610.5</v>
      </c>
      <c r="C16" s="255">
        <v>1262</v>
      </c>
      <c r="D16" s="256">
        <v>1048</v>
      </c>
      <c r="E16" s="256">
        <v>8</v>
      </c>
      <c r="F16" s="256"/>
      <c r="G16" s="256">
        <v>206</v>
      </c>
      <c r="H16" s="255">
        <v>3118.39</v>
      </c>
      <c r="I16" s="255">
        <v>940.55</v>
      </c>
      <c r="J16" s="255"/>
      <c r="K16" s="255"/>
      <c r="L16" s="255"/>
      <c r="M16" s="255">
        <v>399.5</v>
      </c>
      <c r="N16" s="255">
        <v>16.34</v>
      </c>
      <c r="O16" s="255"/>
      <c r="P16" s="255">
        <v>12</v>
      </c>
      <c r="Q16" s="255"/>
      <c r="R16" s="255">
        <v>1750</v>
      </c>
      <c r="S16" s="255">
        <v>0</v>
      </c>
      <c r="T16" s="255"/>
      <c r="U16" s="255"/>
      <c r="V16" s="255"/>
      <c r="W16" s="255"/>
      <c r="X16" s="255"/>
      <c r="Y16" s="255">
        <v>5721</v>
      </c>
      <c r="Z16" s="255"/>
      <c r="AA16" s="255">
        <v>4719</v>
      </c>
      <c r="AB16" s="255"/>
      <c r="AC16" s="255"/>
      <c r="AD16" s="255">
        <v>1002</v>
      </c>
      <c r="AE16" s="255"/>
      <c r="AF16" s="255">
        <v>1167</v>
      </c>
      <c r="AG16" s="255"/>
      <c r="AH16" s="255"/>
      <c r="AI16" s="255">
        <v>1167</v>
      </c>
      <c r="AJ16" s="255">
        <v>0</v>
      </c>
      <c r="AK16" s="255"/>
      <c r="AL16" s="255"/>
      <c r="AM16" s="255">
        <v>910</v>
      </c>
      <c r="AN16" s="255">
        <v>0</v>
      </c>
      <c r="AO16" s="255">
        <v>839</v>
      </c>
      <c r="AP16" s="255">
        <v>71</v>
      </c>
      <c r="AQ16" s="255">
        <v>0</v>
      </c>
      <c r="AR16" s="255">
        <v>0</v>
      </c>
      <c r="AS16" s="255">
        <v>0</v>
      </c>
      <c r="AT16" s="255">
        <v>13431.5494</v>
      </c>
      <c r="AU16" s="255"/>
      <c r="AV16" s="255"/>
      <c r="AW16" s="255">
        <v>1657</v>
      </c>
      <c r="AX16" s="255">
        <v>23.5494</v>
      </c>
      <c r="AY16" s="255">
        <v>11751</v>
      </c>
      <c r="AZ16" s="255" t="s">
        <v>605</v>
      </c>
      <c r="BA16" s="255" t="s">
        <v>605</v>
      </c>
      <c r="BB16" s="255">
        <v>0</v>
      </c>
      <c r="BC16" s="255">
        <v>0</v>
      </c>
      <c r="BD16" s="255">
        <v>0</v>
      </c>
      <c r="BE16" s="255">
        <v>0</v>
      </c>
      <c r="BF16" s="255">
        <v>0</v>
      </c>
      <c r="BG16" s="255">
        <v>0</v>
      </c>
      <c r="BH16" s="255">
        <v>0</v>
      </c>
      <c r="BI16" s="255">
        <v>0</v>
      </c>
      <c r="BJ16" s="255">
        <v>0</v>
      </c>
      <c r="BK16" s="255"/>
    </row>
    <row r="17" spans="1:63" s="244" customFormat="1" ht="15.75" customHeight="1">
      <c r="A17" s="255" t="s">
        <v>606</v>
      </c>
      <c r="B17" s="255">
        <v>3639.518</v>
      </c>
      <c r="C17" s="255">
        <v>195.358</v>
      </c>
      <c r="D17" s="256">
        <v>150</v>
      </c>
      <c r="E17" s="256">
        <v>1.47</v>
      </c>
      <c r="F17" s="256"/>
      <c r="G17" s="256">
        <v>43.888</v>
      </c>
      <c r="H17" s="255">
        <v>729.16</v>
      </c>
      <c r="I17" s="255">
        <v>11.556</v>
      </c>
      <c r="J17" s="255"/>
      <c r="K17" s="255"/>
      <c r="L17" s="255"/>
      <c r="M17" s="255"/>
      <c r="N17" s="255">
        <v>2.604</v>
      </c>
      <c r="O17" s="255"/>
      <c r="P17" s="255">
        <v>3</v>
      </c>
      <c r="Q17" s="255"/>
      <c r="R17" s="255">
        <v>712</v>
      </c>
      <c r="S17" s="255">
        <v>0</v>
      </c>
      <c r="T17" s="255"/>
      <c r="U17" s="255"/>
      <c r="V17" s="255"/>
      <c r="W17" s="255"/>
      <c r="X17" s="255"/>
      <c r="Y17" s="255">
        <v>2528</v>
      </c>
      <c r="Z17" s="255"/>
      <c r="AA17" s="255">
        <v>2268</v>
      </c>
      <c r="AB17" s="255"/>
      <c r="AC17" s="255"/>
      <c r="AD17" s="255">
        <v>260</v>
      </c>
      <c r="AE17" s="255"/>
      <c r="AF17" s="255">
        <v>187</v>
      </c>
      <c r="AG17" s="255"/>
      <c r="AH17" s="255"/>
      <c r="AI17" s="255">
        <v>187</v>
      </c>
      <c r="AJ17" s="255">
        <v>0</v>
      </c>
      <c r="AK17" s="255"/>
      <c r="AL17" s="255"/>
      <c r="AM17" s="255">
        <v>0</v>
      </c>
      <c r="AN17" s="255">
        <v>0</v>
      </c>
      <c r="AO17" s="255"/>
      <c r="AP17" s="255"/>
      <c r="AQ17" s="255">
        <v>0</v>
      </c>
      <c r="AR17" s="255">
        <v>0</v>
      </c>
      <c r="AS17" s="255">
        <v>0</v>
      </c>
      <c r="AT17" s="255">
        <v>0</v>
      </c>
      <c r="AU17" s="255"/>
      <c r="AV17" s="255"/>
      <c r="AW17" s="255"/>
      <c r="AX17" s="255"/>
      <c r="AY17" s="255"/>
      <c r="AZ17" s="255">
        <v>0</v>
      </c>
      <c r="BA17" s="255">
        <v>0</v>
      </c>
      <c r="BB17" s="255">
        <v>0</v>
      </c>
      <c r="BC17" s="255">
        <v>0</v>
      </c>
      <c r="BD17" s="255">
        <v>0</v>
      </c>
      <c r="BE17" s="255">
        <v>0</v>
      </c>
      <c r="BF17" s="255">
        <v>0</v>
      </c>
      <c r="BG17" s="255">
        <v>0</v>
      </c>
      <c r="BH17" s="255">
        <v>0</v>
      </c>
      <c r="BI17" s="255">
        <v>0</v>
      </c>
      <c r="BJ17" s="255">
        <v>0</v>
      </c>
      <c r="BK17" s="255"/>
    </row>
    <row r="18" spans="1:63" s="244" customFormat="1" ht="15.75" customHeight="1">
      <c r="A18" s="255" t="s">
        <v>607</v>
      </c>
      <c r="B18" s="255">
        <v>80</v>
      </c>
      <c r="C18" s="255">
        <v>0</v>
      </c>
      <c r="D18" s="256"/>
      <c r="E18" s="256"/>
      <c r="F18" s="256"/>
      <c r="G18" s="256"/>
      <c r="H18" s="255">
        <v>0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>
        <v>0</v>
      </c>
      <c r="T18" s="255"/>
      <c r="U18" s="255"/>
      <c r="V18" s="255"/>
      <c r="W18" s="255"/>
      <c r="X18" s="255"/>
      <c r="Y18" s="255">
        <v>0</v>
      </c>
      <c r="Z18" s="255"/>
      <c r="AA18" s="255"/>
      <c r="AB18" s="255"/>
      <c r="AC18" s="255"/>
      <c r="AD18" s="255"/>
      <c r="AE18" s="255"/>
      <c r="AF18" s="255">
        <v>0</v>
      </c>
      <c r="AG18" s="255"/>
      <c r="AH18" s="255"/>
      <c r="AI18" s="255"/>
      <c r="AJ18" s="255">
        <v>0</v>
      </c>
      <c r="AK18" s="255"/>
      <c r="AL18" s="255"/>
      <c r="AM18" s="255">
        <v>80</v>
      </c>
      <c r="AN18" s="255"/>
      <c r="AO18" s="255"/>
      <c r="AP18" s="255">
        <v>80</v>
      </c>
      <c r="AQ18" s="255">
        <v>0</v>
      </c>
      <c r="AR18" s="255"/>
      <c r="AS18" s="255"/>
      <c r="AT18" s="255">
        <v>0</v>
      </c>
      <c r="AU18" s="255"/>
      <c r="AV18" s="255"/>
      <c r="AW18" s="255"/>
      <c r="AX18" s="255"/>
      <c r="AY18" s="255"/>
      <c r="AZ18" s="255">
        <v>0</v>
      </c>
      <c r="BA18" s="255"/>
      <c r="BB18" s="255"/>
      <c r="BC18" s="255"/>
      <c r="BD18" s="255"/>
      <c r="BE18" s="255">
        <v>0</v>
      </c>
      <c r="BF18" s="255"/>
      <c r="BG18" s="255"/>
      <c r="BH18" s="255">
        <v>0</v>
      </c>
      <c r="BI18" s="255"/>
      <c r="BJ18" s="255"/>
      <c r="BK18" s="255"/>
    </row>
    <row r="19" spans="1:63" s="244" customFormat="1" ht="15.75" customHeight="1">
      <c r="A19" s="255" t="s">
        <v>608</v>
      </c>
      <c r="B19" s="255">
        <v>0</v>
      </c>
      <c r="C19" s="255">
        <v>0</v>
      </c>
      <c r="D19" s="256"/>
      <c r="E19" s="256"/>
      <c r="F19" s="256"/>
      <c r="G19" s="256"/>
      <c r="H19" s="255">
        <v>0</v>
      </c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>
        <v>0</v>
      </c>
      <c r="T19" s="255"/>
      <c r="U19" s="255"/>
      <c r="V19" s="255"/>
      <c r="W19" s="255"/>
      <c r="X19" s="255"/>
      <c r="Y19" s="255">
        <v>0</v>
      </c>
      <c r="Z19" s="255"/>
      <c r="AA19" s="255"/>
      <c r="AB19" s="255"/>
      <c r="AC19" s="255"/>
      <c r="AD19" s="255"/>
      <c r="AE19" s="255"/>
      <c r="AF19" s="255">
        <v>0</v>
      </c>
      <c r="AG19" s="255"/>
      <c r="AH19" s="255"/>
      <c r="AI19" s="255"/>
      <c r="AJ19" s="255">
        <v>0</v>
      </c>
      <c r="AK19" s="255"/>
      <c r="AL19" s="255"/>
      <c r="AM19" s="255">
        <v>0</v>
      </c>
      <c r="AN19" s="255"/>
      <c r="AO19" s="255"/>
      <c r="AP19" s="255"/>
      <c r="AQ19" s="255">
        <v>0</v>
      </c>
      <c r="AR19" s="255"/>
      <c r="AS19" s="255"/>
      <c r="AT19" s="255">
        <v>0</v>
      </c>
      <c r="AU19" s="255"/>
      <c r="AV19" s="255"/>
      <c r="AW19" s="255"/>
      <c r="AX19" s="255"/>
      <c r="AY19" s="255"/>
      <c r="AZ19" s="255">
        <v>0</v>
      </c>
      <c r="BA19" s="255"/>
      <c r="BB19" s="255"/>
      <c r="BC19" s="255"/>
      <c r="BD19" s="255"/>
      <c r="BE19" s="255">
        <v>0</v>
      </c>
      <c r="BF19" s="255"/>
      <c r="BG19" s="255"/>
      <c r="BH19" s="255">
        <v>0</v>
      </c>
      <c r="BI19" s="255"/>
      <c r="BJ19" s="255"/>
      <c r="BK19" s="255"/>
    </row>
    <row r="20" spans="1:63" s="244" customFormat="1" ht="15.75" customHeight="1">
      <c r="A20" s="255" t="s">
        <v>609</v>
      </c>
      <c r="B20" s="255">
        <v>0</v>
      </c>
      <c r="C20" s="255">
        <v>0</v>
      </c>
      <c r="D20" s="256"/>
      <c r="E20" s="256"/>
      <c r="F20" s="256"/>
      <c r="G20" s="256"/>
      <c r="H20" s="255">
        <v>0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v>0</v>
      </c>
      <c r="T20" s="255"/>
      <c r="U20" s="255"/>
      <c r="V20" s="255"/>
      <c r="W20" s="255"/>
      <c r="X20" s="255"/>
      <c r="Y20" s="255">
        <v>0</v>
      </c>
      <c r="Z20" s="255"/>
      <c r="AA20" s="255"/>
      <c r="AB20" s="255"/>
      <c r="AC20" s="255"/>
      <c r="AD20" s="255"/>
      <c r="AE20" s="255"/>
      <c r="AF20" s="255">
        <v>0</v>
      </c>
      <c r="AG20" s="255"/>
      <c r="AH20" s="255"/>
      <c r="AI20" s="255"/>
      <c r="AJ20" s="255">
        <v>0</v>
      </c>
      <c r="AK20" s="255"/>
      <c r="AL20" s="255"/>
      <c r="AM20" s="255">
        <v>0</v>
      </c>
      <c r="AN20" s="255"/>
      <c r="AO20" s="255"/>
      <c r="AP20" s="255"/>
      <c r="AQ20" s="255">
        <v>0</v>
      </c>
      <c r="AR20" s="255"/>
      <c r="AS20" s="255"/>
      <c r="AT20" s="255">
        <v>0</v>
      </c>
      <c r="AU20" s="255"/>
      <c r="AV20" s="255"/>
      <c r="AW20" s="255"/>
      <c r="AX20" s="255"/>
      <c r="AY20" s="255"/>
      <c r="AZ20" s="255">
        <v>0</v>
      </c>
      <c r="BA20" s="255"/>
      <c r="BB20" s="255"/>
      <c r="BC20" s="255"/>
      <c r="BD20" s="255"/>
      <c r="BE20" s="255">
        <v>0</v>
      </c>
      <c r="BF20" s="255"/>
      <c r="BG20" s="255"/>
      <c r="BH20" s="255">
        <v>0</v>
      </c>
      <c r="BI20" s="255"/>
      <c r="BJ20" s="255"/>
      <c r="BK20" s="255"/>
    </row>
    <row r="21" spans="1:63" s="244" customFormat="1" ht="15.75" customHeight="1">
      <c r="A21" s="255" t="s">
        <v>610</v>
      </c>
      <c r="B21" s="255">
        <v>422.8</v>
      </c>
      <c r="C21" s="255">
        <v>352.8</v>
      </c>
      <c r="D21" s="256">
        <v>305</v>
      </c>
      <c r="E21" s="256">
        <v>2.8</v>
      </c>
      <c r="F21" s="256"/>
      <c r="G21" s="256">
        <v>45</v>
      </c>
      <c r="H21" s="255">
        <v>27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>
        <v>27</v>
      </c>
      <c r="S21" s="255">
        <v>0</v>
      </c>
      <c r="T21" s="255"/>
      <c r="U21" s="255"/>
      <c r="V21" s="255"/>
      <c r="W21" s="255"/>
      <c r="X21" s="255"/>
      <c r="Y21" s="255">
        <v>0</v>
      </c>
      <c r="Z21" s="255"/>
      <c r="AA21" s="255"/>
      <c r="AB21" s="255"/>
      <c r="AC21" s="255"/>
      <c r="AD21" s="255"/>
      <c r="AE21" s="255"/>
      <c r="AF21" s="255">
        <v>41</v>
      </c>
      <c r="AG21" s="255">
        <v>0</v>
      </c>
      <c r="AH21" s="255">
        <v>31</v>
      </c>
      <c r="AI21" s="255">
        <v>10</v>
      </c>
      <c r="AJ21" s="255">
        <v>0</v>
      </c>
      <c r="AK21" s="255"/>
      <c r="AL21" s="255"/>
      <c r="AM21" s="255">
        <v>0</v>
      </c>
      <c r="AN21" s="255">
        <v>0</v>
      </c>
      <c r="AO21" s="255"/>
      <c r="AP21" s="255"/>
      <c r="AQ21" s="255">
        <v>0</v>
      </c>
      <c r="AR21" s="255">
        <v>0</v>
      </c>
      <c r="AS21" s="255">
        <v>0</v>
      </c>
      <c r="AT21" s="255">
        <v>2</v>
      </c>
      <c r="AU21" s="255"/>
      <c r="AV21" s="255"/>
      <c r="AW21" s="255"/>
      <c r="AX21" s="255"/>
      <c r="AY21" s="255">
        <v>2</v>
      </c>
      <c r="AZ21" s="255">
        <v>0</v>
      </c>
      <c r="BA21" s="255">
        <v>0</v>
      </c>
      <c r="BB21" s="255">
        <v>0</v>
      </c>
      <c r="BC21" s="255">
        <v>0</v>
      </c>
      <c r="BD21" s="255">
        <v>0</v>
      </c>
      <c r="BE21" s="255">
        <v>0</v>
      </c>
      <c r="BF21" s="255">
        <v>0</v>
      </c>
      <c r="BG21" s="255">
        <v>0</v>
      </c>
      <c r="BH21" s="255">
        <v>0</v>
      </c>
      <c r="BI21" s="255">
        <v>0</v>
      </c>
      <c r="BJ21" s="255">
        <v>0</v>
      </c>
      <c r="BK21" s="255"/>
    </row>
    <row r="22" spans="1:63" s="244" customFormat="1" ht="15.75" customHeight="1">
      <c r="A22" s="255" t="s">
        <v>611</v>
      </c>
      <c r="B22" s="255">
        <v>2985</v>
      </c>
      <c r="C22" s="255">
        <v>1669</v>
      </c>
      <c r="D22" s="256"/>
      <c r="E22" s="256"/>
      <c r="F22" s="256">
        <v>1669</v>
      </c>
      <c r="G22" s="256"/>
      <c r="H22" s="255">
        <v>49</v>
      </c>
      <c r="I22" s="255"/>
      <c r="J22" s="255"/>
      <c r="K22" s="255"/>
      <c r="L22" s="255"/>
      <c r="M22" s="255"/>
      <c r="N22" s="255"/>
      <c r="O22" s="255"/>
      <c r="P22" s="255"/>
      <c r="Q22" s="255"/>
      <c r="R22" s="255">
        <v>49</v>
      </c>
      <c r="S22" s="255">
        <v>0</v>
      </c>
      <c r="T22" s="255"/>
      <c r="U22" s="255"/>
      <c r="V22" s="255"/>
      <c r="W22" s="255"/>
      <c r="X22" s="255"/>
      <c r="Y22" s="255">
        <v>0</v>
      </c>
      <c r="Z22" s="255"/>
      <c r="AA22" s="255"/>
      <c r="AB22" s="255"/>
      <c r="AC22" s="255"/>
      <c r="AD22" s="255"/>
      <c r="AE22" s="255"/>
      <c r="AF22" s="255">
        <v>1267</v>
      </c>
      <c r="AG22" s="255">
        <v>0</v>
      </c>
      <c r="AH22" s="255">
        <v>0</v>
      </c>
      <c r="AI22" s="255">
        <v>1267</v>
      </c>
      <c r="AJ22" s="255">
        <v>0</v>
      </c>
      <c r="AK22" s="255"/>
      <c r="AL22" s="255"/>
      <c r="AM22" s="255">
        <v>0</v>
      </c>
      <c r="AN22" s="255">
        <v>0</v>
      </c>
      <c r="AO22" s="255"/>
      <c r="AP22" s="255"/>
      <c r="AQ22" s="255">
        <v>0</v>
      </c>
      <c r="AR22" s="255">
        <v>0</v>
      </c>
      <c r="AS22" s="255">
        <v>0</v>
      </c>
      <c r="AT22" s="255">
        <v>0</v>
      </c>
      <c r="AU22" s="255"/>
      <c r="AV22" s="255"/>
      <c r="AW22" s="255"/>
      <c r="AX22" s="255"/>
      <c r="AY22" s="255"/>
      <c r="AZ22" s="255">
        <v>0</v>
      </c>
      <c r="BA22" s="255">
        <v>0</v>
      </c>
      <c r="BB22" s="255">
        <v>0</v>
      </c>
      <c r="BC22" s="255">
        <v>0</v>
      </c>
      <c r="BD22" s="255">
        <v>0</v>
      </c>
      <c r="BE22" s="255">
        <v>0</v>
      </c>
      <c r="BF22" s="255">
        <v>0</v>
      </c>
      <c r="BG22" s="255">
        <v>0</v>
      </c>
      <c r="BH22" s="255">
        <v>0</v>
      </c>
      <c r="BI22" s="255">
        <v>0</v>
      </c>
      <c r="BJ22" s="255">
        <v>0</v>
      </c>
      <c r="BK22" s="255"/>
    </row>
    <row r="23" spans="1:63" s="244" customFormat="1" ht="15.75" customHeight="1">
      <c r="A23" s="255" t="s">
        <v>612</v>
      </c>
      <c r="B23" s="255">
        <v>35</v>
      </c>
      <c r="C23" s="255">
        <v>0</v>
      </c>
      <c r="D23" s="256"/>
      <c r="E23" s="256"/>
      <c r="F23" s="256"/>
      <c r="G23" s="256"/>
      <c r="H23" s="255">
        <v>0</v>
      </c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0</v>
      </c>
      <c r="T23" s="255"/>
      <c r="U23" s="255"/>
      <c r="V23" s="255"/>
      <c r="W23" s="255"/>
      <c r="X23" s="255"/>
      <c r="Y23" s="255">
        <v>0</v>
      </c>
      <c r="Z23" s="255"/>
      <c r="AA23" s="255"/>
      <c r="AB23" s="255"/>
      <c r="AC23" s="255"/>
      <c r="AD23" s="255"/>
      <c r="AE23" s="255"/>
      <c r="AF23" s="255">
        <v>0</v>
      </c>
      <c r="AG23" s="255">
        <v>0</v>
      </c>
      <c r="AH23" s="255"/>
      <c r="AI23" s="255"/>
      <c r="AJ23" s="255">
        <v>0</v>
      </c>
      <c r="AK23" s="255">
        <v>0</v>
      </c>
      <c r="AL23" s="255">
        <v>0</v>
      </c>
      <c r="AM23" s="255">
        <v>35</v>
      </c>
      <c r="AN23" s="255">
        <v>0</v>
      </c>
      <c r="AO23" s="255">
        <v>0</v>
      </c>
      <c r="AP23" s="255">
        <v>35</v>
      </c>
      <c r="AQ23" s="255">
        <v>0</v>
      </c>
      <c r="AR23" s="255">
        <v>0</v>
      </c>
      <c r="AS23" s="255">
        <v>0</v>
      </c>
      <c r="AT23" s="255">
        <v>0</v>
      </c>
      <c r="AU23" s="255"/>
      <c r="AV23" s="255"/>
      <c r="AW23" s="255"/>
      <c r="AX23" s="255"/>
      <c r="AY23" s="255"/>
      <c r="AZ23" s="255">
        <v>0</v>
      </c>
      <c r="BA23" s="255">
        <v>0</v>
      </c>
      <c r="BB23" s="255">
        <v>0</v>
      </c>
      <c r="BC23" s="255">
        <v>0</v>
      </c>
      <c r="BD23" s="255">
        <v>0</v>
      </c>
      <c r="BE23" s="255">
        <v>0</v>
      </c>
      <c r="BF23" s="255">
        <v>0</v>
      </c>
      <c r="BG23" s="255">
        <v>0</v>
      </c>
      <c r="BH23" s="255">
        <v>0</v>
      </c>
      <c r="BI23" s="255">
        <v>0</v>
      </c>
      <c r="BJ23" s="255">
        <v>0</v>
      </c>
      <c r="BK23" s="255"/>
    </row>
    <row r="24" spans="1:63" s="244" customFormat="1" ht="15.75" customHeight="1">
      <c r="A24" s="255" t="s">
        <v>613</v>
      </c>
      <c r="B24" s="255">
        <v>553.59</v>
      </c>
      <c r="C24" s="255">
        <v>188.8</v>
      </c>
      <c r="D24" s="256">
        <v>187</v>
      </c>
      <c r="E24" s="256">
        <v>1.8</v>
      </c>
      <c r="F24" s="256"/>
      <c r="G24" s="256"/>
      <c r="H24" s="255">
        <v>136.79000000000002</v>
      </c>
      <c r="I24" s="255">
        <v>115.59</v>
      </c>
      <c r="J24" s="255"/>
      <c r="K24" s="255"/>
      <c r="L24" s="255"/>
      <c r="M24" s="255"/>
      <c r="N24" s="255">
        <v>1.2</v>
      </c>
      <c r="O24" s="255"/>
      <c r="P24" s="255">
        <v>3</v>
      </c>
      <c r="Q24" s="255"/>
      <c r="R24" s="255">
        <v>17</v>
      </c>
      <c r="S24" s="255">
        <v>0</v>
      </c>
      <c r="T24" s="255"/>
      <c r="U24" s="255"/>
      <c r="V24" s="255"/>
      <c r="W24" s="255"/>
      <c r="X24" s="255"/>
      <c r="Y24" s="255">
        <v>0</v>
      </c>
      <c r="Z24" s="255"/>
      <c r="AA24" s="255"/>
      <c r="AB24" s="255"/>
      <c r="AC24" s="255"/>
      <c r="AD24" s="255"/>
      <c r="AE24" s="255"/>
      <c r="AF24" s="255">
        <v>228</v>
      </c>
      <c r="AG24" s="255">
        <v>0</v>
      </c>
      <c r="AH24" s="255">
        <v>228</v>
      </c>
      <c r="AI24" s="255">
        <v>0</v>
      </c>
      <c r="AJ24" s="255">
        <v>0</v>
      </c>
      <c r="AK24" s="255">
        <v>0</v>
      </c>
      <c r="AL24" s="255">
        <v>0</v>
      </c>
      <c r="AM24" s="255">
        <v>0</v>
      </c>
      <c r="AN24" s="255">
        <v>0</v>
      </c>
      <c r="AO24" s="255">
        <v>0</v>
      </c>
      <c r="AP24" s="255">
        <v>0</v>
      </c>
      <c r="AQ24" s="255">
        <v>0</v>
      </c>
      <c r="AR24" s="255">
        <v>0</v>
      </c>
      <c r="AS24" s="255">
        <v>0</v>
      </c>
      <c r="AT24" s="255"/>
      <c r="AU24" s="255"/>
      <c r="AV24" s="255"/>
      <c r="AW24" s="255"/>
      <c r="AX24" s="255"/>
      <c r="AY24" s="255"/>
      <c r="AZ24" s="255">
        <v>0</v>
      </c>
      <c r="BA24" s="255">
        <v>0</v>
      </c>
      <c r="BB24" s="255">
        <v>0</v>
      </c>
      <c r="BC24" s="255">
        <v>0</v>
      </c>
      <c r="BD24" s="255">
        <v>0</v>
      </c>
      <c r="BE24" s="255">
        <v>0</v>
      </c>
      <c r="BF24" s="255">
        <v>0</v>
      </c>
      <c r="BG24" s="255">
        <v>0</v>
      </c>
      <c r="BH24" s="255">
        <v>0</v>
      </c>
      <c r="BI24" s="255">
        <v>0</v>
      </c>
      <c r="BJ24" s="255">
        <v>0</v>
      </c>
      <c r="BK24" s="255"/>
    </row>
    <row r="25" spans="1:63" s="244" customFormat="1" ht="15.75" customHeight="1">
      <c r="A25" s="255" t="s">
        <v>614</v>
      </c>
      <c r="B25" s="255">
        <v>500</v>
      </c>
      <c r="C25" s="255"/>
      <c r="D25" s="256">
        <v>0</v>
      </c>
      <c r="E25" s="256">
        <v>0</v>
      </c>
      <c r="F25" s="256">
        <v>0</v>
      </c>
      <c r="G25" s="256"/>
      <c r="H25" s="255">
        <v>0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>
        <v>0</v>
      </c>
      <c r="Z25" s="255">
        <v>0</v>
      </c>
      <c r="AA25" s="255">
        <v>0</v>
      </c>
      <c r="AB25" s="255">
        <v>0</v>
      </c>
      <c r="AC25" s="255">
        <v>0</v>
      </c>
      <c r="AD25" s="255">
        <v>0</v>
      </c>
      <c r="AE25" s="255">
        <v>0</v>
      </c>
      <c r="AF25" s="255">
        <v>0</v>
      </c>
      <c r="AG25" s="255">
        <v>0</v>
      </c>
      <c r="AH25" s="255">
        <v>0</v>
      </c>
      <c r="AI25" s="255">
        <v>0</v>
      </c>
      <c r="AJ25" s="255">
        <v>0</v>
      </c>
      <c r="AK25" s="255">
        <v>0</v>
      </c>
      <c r="AL25" s="255">
        <v>0</v>
      </c>
      <c r="AM25" s="255">
        <v>0</v>
      </c>
      <c r="AN25" s="255">
        <v>0</v>
      </c>
      <c r="AO25" s="255">
        <v>0</v>
      </c>
      <c r="AP25" s="255">
        <v>0</v>
      </c>
      <c r="AQ25" s="255">
        <v>0</v>
      </c>
      <c r="AR25" s="255">
        <v>0</v>
      </c>
      <c r="AS25" s="255">
        <v>0</v>
      </c>
      <c r="AT25" s="255">
        <v>0</v>
      </c>
      <c r="AU25" s="255"/>
      <c r="AV25" s="255"/>
      <c r="AW25" s="255"/>
      <c r="AX25" s="255"/>
      <c r="AY25" s="255"/>
      <c r="AZ25" s="255">
        <v>0</v>
      </c>
      <c r="BA25" s="255">
        <v>0</v>
      </c>
      <c r="BB25" s="255">
        <v>0</v>
      </c>
      <c r="BC25" s="255">
        <v>0</v>
      </c>
      <c r="BD25" s="255">
        <v>0</v>
      </c>
      <c r="BE25" s="255">
        <v>500</v>
      </c>
      <c r="BF25" s="255">
        <v>500</v>
      </c>
      <c r="BG25" s="255">
        <v>0</v>
      </c>
      <c r="BH25" s="255">
        <v>0</v>
      </c>
      <c r="BI25" s="255">
        <v>0</v>
      </c>
      <c r="BJ25" s="255">
        <v>0</v>
      </c>
      <c r="BK25" s="255"/>
    </row>
    <row r="26" spans="1:63" s="244" customFormat="1" ht="15.75" customHeight="1">
      <c r="A26" s="255" t="s">
        <v>615</v>
      </c>
      <c r="B26" s="255">
        <v>41</v>
      </c>
      <c r="C26" s="255">
        <v>0</v>
      </c>
      <c r="D26" s="255"/>
      <c r="E26" s="255"/>
      <c r="F26" s="255"/>
      <c r="G26" s="255"/>
      <c r="H26" s="255">
        <v>0</v>
      </c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>
        <v>0</v>
      </c>
      <c r="T26" s="255"/>
      <c r="U26" s="255"/>
      <c r="V26" s="255"/>
      <c r="W26" s="255"/>
      <c r="X26" s="255"/>
      <c r="Y26" s="255">
        <v>0</v>
      </c>
      <c r="Z26" s="255"/>
      <c r="AA26" s="255"/>
      <c r="AB26" s="255"/>
      <c r="AC26" s="255"/>
      <c r="AD26" s="255"/>
      <c r="AE26" s="255"/>
      <c r="AF26" s="255">
        <v>0</v>
      </c>
      <c r="AG26" s="255"/>
      <c r="AH26" s="255"/>
      <c r="AI26" s="255"/>
      <c r="AJ26" s="255"/>
      <c r="AK26" s="255"/>
      <c r="AL26" s="255"/>
      <c r="AM26" s="255">
        <v>41</v>
      </c>
      <c r="AN26" s="255"/>
      <c r="AO26" s="255"/>
      <c r="AP26" s="255">
        <v>41</v>
      </c>
      <c r="AQ26" s="255"/>
      <c r="AR26" s="255"/>
      <c r="AS26" s="255"/>
      <c r="AT26" s="255">
        <v>0</v>
      </c>
      <c r="AU26" s="255"/>
      <c r="AV26" s="255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</row>
    <row r="27" spans="1:63" s="244" customFormat="1" ht="15.75" customHeight="1">
      <c r="A27" s="255" t="s">
        <v>616</v>
      </c>
      <c r="B27" s="255">
        <v>1504</v>
      </c>
      <c r="C27" s="255">
        <v>0</v>
      </c>
      <c r="D27" s="255">
        <v>0</v>
      </c>
      <c r="E27" s="255">
        <v>0</v>
      </c>
      <c r="F27" s="255">
        <v>0</v>
      </c>
      <c r="G27" s="255"/>
      <c r="H27" s="255">
        <v>0</v>
      </c>
      <c r="I27" s="255">
        <v>0</v>
      </c>
      <c r="J27" s="255">
        <v>0</v>
      </c>
      <c r="K27" s="255">
        <v>0</v>
      </c>
      <c r="L27" s="255">
        <v>0</v>
      </c>
      <c r="M27" s="255">
        <v>0</v>
      </c>
      <c r="N27" s="255">
        <v>0</v>
      </c>
      <c r="O27" s="255">
        <v>0</v>
      </c>
      <c r="P27" s="255">
        <v>0</v>
      </c>
      <c r="Q27" s="255">
        <v>0</v>
      </c>
      <c r="R27" s="255">
        <v>0</v>
      </c>
      <c r="S27" s="255">
        <v>0</v>
      </c>
      <c r="T27" s="255">
        <v>0</v>
      </c>
      <c r="U27" s="255">
        <v>0</v>
      </c>
      <c r="V27" s="255">
        <v>0</v>
      </c>
      <c r="W27" s="255">
        <v>0</v>
      </c>
      <c r="X27" s="255">
        <v>0</v>
      </c>
      <c r="Y27" s="255">
        <v>0</v>
      </c>
      <c r="Z27" s="255">
        <v>0</v>
      </c>
      <c r="AA27" s="255">
        <v>0</v>
      </c>
      <c r="AB27" s="255">
        <v>0</v>
      </c>
      <c r="AC27" s="255">
        <v>0</v>
      </c>
      <c r="AD27" s="255">
        <v>0</v>
      </c>
      <c r="AE27" s="255">
        <v>0</v>
      </c>
      <c r="AF27" s="255">
        <v>0</v>
      </c>
      <c r="AG27" s="255">
        <v>0</v>
      </c>
      <c r="AH27" s="255">
        <v>0</v>
      </c>
      <c r="AI27" s="255">
        <v>0</v>
      </c>
      <c r="AJ27" s="255">
        <v>0</v>
      </c>
      <c r="AK27" s="255">
        <v>0</v>
      </c>
      <c r="AL27" s="255">
        <v>0</v>
      </c>
      <c r="AM27" s="255">
        <v>0</v>
      </c>
      <c r="AN27" s="255">
        <v>0</v>
      </c>
      <c r="AO27" s="255">
        <v>0</v>
      </c>
      <c r="AP27" s="255">
        <v>0</v>
      </c>
      <c r="AQ27" s="255">
        <v>0</v>
      </c>
      <c r="AR27" s="255">
        <v>0</v>
      </c>
      <c r="AS27" s="255">
        <v>0</v>
      </c>
      <c r="AT27" s="255">
        <v>0</v>
      </c>
      <c r="AU27" s="255">
        <v>0</v>
      </c>
      <c r="AV27" s="255">
        <v>0</v>
      </c>
      <c r="AW27" s="255">
        <v>0</v>
      </c>
      <c r="AX27" s="255">
        <v>0</v>
      </c>
      <c r="AY27" s="255">
        <v>0</v>
      </c>
      <c r="AZ27" s="255">
        <v>1504</v>
      </c>
      <c r="BA27" s="255">
        <v>1504</v>
      </c>
      <c r="BB27" s="255">
        <v>0</v>
      </c>
      <c r="BC27" s="255">
        <v>0</v>
      </c>
      <c r="BD27" s="255">
        <v>0</v>
      </c>
      <c r="BE27" s="255">
        <v>0</v>
      </c>
      <c r="BF27" s="255">
        <v>0</v>
      </c>
      <c r="BG27" s="255">
        <v>0</v>
      </c>
      <c r="BH27" s="255">
        <v>0</v>
      </c>
      <c r="BI27" s="255">
        <v>0</v>
      </c>
      <c r="BJ27" s="255">
        <v>0</v>
      </c>
      <c r="BK27" s="255">
        <v>0</v>
      </c>
    </row>
    <row r="28" s="246" customFormat="1" ht="21.75" customHeight="1">
      <c r="A28" s="245"/>
    </row>
  </sheetData>
  <sheetProtection/>
  <mergeCells count="6">
    <mergeCell ref="A2:R2"/>
    <mergeCell ref="S2:AI2"/>
    <mergeCell ref="AJ2:AY2"/>
    <mergeCell ref="AZ2:BK2"/>
    <mergeCell ref="A4:A5"/>
    <mergeCell ref="B4:B5"/>
  </mergeCells>
  <printOptions/>
  <pageMargins left="0.7513888888888889" right="0.7513888888888889" top="0.6298611111111111" bottom="0.5902777777777778" header="0.5" footer="0.5"/>
  <pageSetup fitToWidth="0" fitToHeight="1" horizontalDpi="600" verticalDpi="600" orientation="landscape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zoomScaleSheetLayoutView="100" workbookViewId="0" topLeftCell="A1">
      <selection activeCell="B14" sqref="B14"/>
    </sheetView>
  </sheetViews>
  <sheetFormatPr defaultColWidth="6.75390625" defaultRowHeight="21.75" customHeight="1"/>
  <cols>
    <col min="1" max="1" width="22.75390625" style="245" customWidth="1"/>
    <col min="2" max="2" width="7.125" style="246" customWidth="1"/>
    <col min="3" max="3" width="6.125" style="246" customWidth="1"/>
    <col min="4" max="4" width="6.875" style="246" customWidth="1"/>
    <col min="5" max="5" width="5.625" style="246" customWidth="1"/>
    <col min="6" max="6" width="5.375" style="246" customWidth="1"/>
    <col min="7" max="7" width="5.75390625" style="246" customWidth="1"/>
    <col min="8" max="8" width="6.625" style="246" customWidth="1"/>
    <col min="9" max="9" width="5.875" style="246" customWidth="1"/>
    <col min="10" max="10" width="5.625" style="246" customWidth="1"/>
    <col min="11" max="11" width="5.25390625" style="246" customWidth="1"/>
    <col min="12" max="12" width="4.625" style="246" customWidth="1"/>
    <col min="13" max="13" width="5.00390625" style="246" customWidth="1"/>
    <col min="14" max="14" width="5.125" style="246" customWidth="1"/>
    <col min="15" max="15" width="6.875" style="246" customWidth="1"/>
    <col min="16" max="16" width="6.00390625" style="246" customWidth="1"/>
    <col min="17" max="17" width="5.75390625" style="246" customWidth="1"/>
    <col min="18" max="18" width="5.625" style="246" customWidth="1"/>
    <col min="19" max="16384" width="6.75390625" style="246" customWidth="1"/>
  </cols>
  <sheetData>
    <row r="1" spans="1:18" s="240" customFormat="1" ht="36" customHeight="1">
      <c r="A1" s="247" t="s">
        <v>617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28" s="241" customFormat="1" ht="17.25" customHeight="1">
      <c r="A2" s="241" t="s">
        <v>539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1" t="s">
        <v>56</v>
      </c>
      <c r="R2" s="248"/>
      <c r="T2" s="248"/>
      <c r="U2" s="248"/>
      <c r="V2" s="248"/>
      <c r="W2" s="248"/>
      <c r="X2" s="248"/>
      <c r="Y2" s="241" t="s">
        <v>56</v>
      </c>
      <c r="AB2" s="248"/>
    </row>
    <row r="3" spans="1:28" s="242" customFormat="1" ht="15.75" customHeight="1">
      <c r="A3" s="249" t="s">
        <v>540</v>
      </c>
      <c r="B3" s="249" t="s">
        <v>210</v>
      </c>
      <c r="C3" s="250" t="s">
        <v>541</v>
      </c>
      <c r="D3" s="250"/>
      <c r="E3" s="250"/>
      <c r="F3" s="250"/>
      <c r="G3" s="250"/>
      <c r="H3" s="250" t="s">
        <v>542</v>
      </c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 t="s">
        <v>545</v>
      </c>
      <c r="T3" s="250"/>
      <c r="U3" s="250"/>
      <c r="V3" s="250"/>
      <c r="W3" s="250" t="s">
        <v>549</v>
      </c>
      <c r="X3" s="250"/>
      <c r="Y3" s="250"/>
      <c r="Z3" s="250"/>
      <c r="AA3" s="250"/>
      <c r="AB3" s="250"/>
    </row>
    <row r="4" spans="1:28" s="242" customFormat="1" ht="48" customHeight="1">
      <c r="A4" s="249"/>
      <c r="B4" s="249"/>
      <c r="C4" s="251" t="s">
        <v>552</v>
      </c>
      <c r="D4" s="251" t="s">
        <v>553</v>
      </c>
      <c r="E4" s="251" t="s">
        <v>554</v>
      </c>
      <c r="F4" s="251" t="s">
        <v>503</v>
      </c>
      <c r="G4" s="251" t="s">
        <v>555</v>
      </c>
      <c r="H4" s="251" t="s">
        <v>552</v>
      </c>
      <c r="I4" s="251" t="s">
        <v>556</v>
      </c>
      <c r="J4" s="251" t="s">
        <v>557</v>
      </c>
      <c r="K4" s="251" t="s">
        <v>558</v>
      </c>
      <c r="L4" s="251" t="s">
        <v>559</v>
      </c>
      <c r="M4" s="251" t="s">
        <v>560</v>
      </c>
      <c r="N4" s="251" t="s">
        <v>561</v>
      </c>
      <c r="O4" s="251" t="s">
        <v>562</v>
      </c>
      <c r="P4" s="251" t="s">
        <v>563</v>
      </c>
      <c r="Q4" s="251" t="s">
        <v>564</v>
      </c>
      <c r="R4" s="251" t="s">
        <v>565</v>
      </c>
      <c r="S4" s="251" t="s">
        <v>552</v>
      </c>
      <c r="T4" s="251" t="s">
        <v>573</v>
      </c>
      <c r="U4" s="251" t="s">
        <v>574</v>
      </c>
      <c r="V4" s="251" t="s">
        <v>575</v>
      </c>
      <c r="W4" s="251" t="s">
        <v>552</v>
      </c>
      <c r="X4" s="251" t="s">
        <v>583</v>
      </c>
      <c r="Y4" s="251" t="s">
        <v>584</v>
      </c>
      <c r="Z4" s="251" t="s">
        <v>585</v>
      </c>
      <c r="AA4" s="251" t="s">
        <v>586</v>
      </c>
      <c r="AB4" s="251" t="s">
        <v>587</v>
      </c>
    </row>
    <row r="5" spans="1:28" s="243" customFormat="1" ht="15.75" customHeight="1">
      <c r="A5" s="252" t="s">
        <v>210</v>
      </c>
      <c r="B5" s="253">
        <f>C5+H5+S5+W5</f>
        <v>82479.3296</v>
      </c>
      <c r="C5" s="253">
        <v>23528.368799999997</v>
      </c>
      <c r="D5" s="254">
        <v>15099</v>
      </c>
      <c r="E5" s="254">
        <v>4579.5497000000005</v>
      </c>
      <c r="F5" s="254">
        <v>1669</v>
      </c>
      <c r="G5" s="254">
        <v>2180.8190999999997</v>
      </c>
      <c r="H5" s="253">
        <v>13017.67</v>
      </c>
      <c r="I5" s="253">
        <v>5552.126</v>
      </c>
      <c r="J5" s="253">
        <v>50</v>
      </c>
      <c r="K5" s="253">
        <v>0</v>
      </c>
      <c r="L5" s="253">
        <v>40</v>
      </c>
      <c r="M5" s="253">
        <v>1253.52</v>
      </c>
      <c r="N5" s="253">
        <v>174.814</v>
      </c>
      <c r="O5" s="253">
        <v>0</v>
      </c>
      <c r="P5" s="253">
        <v>438</v>
      </c>
      <c r="Q5" s="253">
        <v>0</v>
      </c>
      <c r="R5" s="253">
        <v>5509.21</v>
      </c>
      <c r="S5" s="253">
        <v>14448</v>
      </c>
      <c r="T5" s="253">
        <v>0</v>
      </c>
      <c r="U5" s="253">
        <v>259</v>
      </c>
      <c r="V5" s="253">
        <v>14189</v>
      </c>
      <c r="W5" s="253">
        <v>31485.2908</v>
      </c>
      <c r="X5" s="253">
        <v>3188.1</v>
      </c>
      <c r="Y5" s="253">
        <v>1882</v>
      </c>
      <c r="Z5" s="253">
        <v>1657</v>
      </c>
      <c r="AA5" s="253">
        <v>138.4648</v>
      </c>
      <c r="AB5" s="253">
        <v>24619.726000000002</v>
      </c>
    </row>
    <row r="6" spans="1:28" s="244" customFormat="1" ht="15.75" customHeight="1">
      <c r="A6" s="255" t="s">
        <v>595</v>
      </c>
      <c r="B6" s="255">
        <f>C6+H6+S6+W6</f>
        <v>13342.24</v>
      </c>
      <c r="C6" s="255">
        <v>9780</v>
      </c>
      <c r="D6" s="256">
        <v>9386</v>
      </c>
      <c r="E6" s="256">
        <v>63</v>
      </c>
      <c r="F6" s="256"/>
      <c r="G6" s="256">
        <v>331</v>
      </c>
      <c r="H6" s="255">
        <v>2757.24</v>
      </c>
      <c r="I6" s="255">
        <v>1632</v>
      </c>
      <c r="J6" s="255">
        <v>50</v>
      </c>
      <c r="K6" s="255"/>
      <c r="L6" s="255"/>
      <c r="M6" s="255">
        <v>109</v>
      </c>
      <c r="N6" s="255">
        <v>117</v>
      </c>
      <c r="O6" s="255"/>
      <c r="P6" s="255">
        <v>306</v>
      </c>
      <c r="Q6" s="255"/>
      <c r="R6" s="255">
        <v>543.24</v>
      </c>
      <c r="S6" s="255">
        <v>563</v>
      </c>
      <c r="T6" s="255"/>
      <c r="U6" s="255"/>
      <c r="V6" s="255">
        <v>563</v>
      </c>
      <c r="W6" s="255">
        <v>242</v>
      </c>
      <c r="X6" s="255"/>
      <c r="Y6" s="255"/>
      <c r="Z6" s="255"/>
      <c r="AA6" s="255">
        <v>18</v>
      </c>
      <c r="AB6" s="255">
        <v>224</v>
      </c>
    </row>
    <row r="7" spans="1:28" s="244" customFormat="1" ht="15.75" customHeight="1">
      <c r="A7" s="255" t="s">
        <v>596</v>
      </c>
      <c r="B7" s="255">
        <f aca="true" t="shared" si="0" ref="B7:B26">C7+H7+S7+W7</f>
        <v>4276.97</v>
      </c>
      <c r="C7" s="255">
        <v>3180.9</v>
      </c>
      <c r="D7" s="256">
        <v>2024</v>
      </c>
      <c r="E7" s="256">
        <v>4.9</v>
      </c>
      <c r="F7" s="256"/>
      <c r="G7" s="256">
        <v>1152</v>
      </c>
      <c r="H7" s="255">
        <v>1044.0700000000002</v>
      </c>
      <c r="I7" s="255">
        <v>916</v>
      </c>
      <c r="J7" s="255"/>
      <c r="K7" s="255"/>
      <c r="L7" s="255"/>
      <c r="M7" s="255"/>
      <c r="N7" s="255">
        <v>17.07</v>
      </c>
      <c r="O7" s="255"/>
      <c r="P7" s="255">
        <v>111</v>
      </c>
      <c r="Q7" s="255"/>
      <c r="R7" s="255"/>
      <c r="S7" s="255">
        <v>0</v>
      </c>
      <c r="T7" s="255"/>
      <c r="U7" s="255"/>
      <c r="V7" s="255"/>
      <c r="W7" s="255">
        <v>52</v>
      </c>
      <c r="X7" s="255"/>
      <c r="Y7" s="255"/>
      <c r="Z7" s="255"/>
      <c r="AA7" s="255"/>
      <c r="AB7" s="255">
        <v>52</v>
      </c>
    </row>
    <row r="8" spans="1:28" s="244" customFormat="1" ht="15.75" customHeight="1">
      <c r="A8" s="255" t="s">
        <v>597</v>
      </c>
      <c r="B8" s="255">
        <f t="shared" si="0"/>
        <v>11849.04</v>
      </c>
      <c r="C8" s="255">
        <v>247.5</v>
      </c>
      <c r="D8" s="256">
        <v>219</v>
      </c>
      <c r="E8" s="256">
        <v>6.5</v>
      </c>
      <c r="F8" s="256"/>
      <c r="G8" s="256">
        <v>22</v>
      </c>
      <c r="H8" s="255">
        <v>2024.75</v>
      </c>
      <c r="I8" s="255">
        <v>510</v>
      </c>
      <c r="J8" s="255"/>
      <c r="K8" s="255"/>
      <c r="L8" s="255">
        <v>40</v>
      </c>
      <c r="M8" s="255">
        <v>99.5</v>
      </c>
      <c r="N8" s="255">
        <v>5.25</v>
      </c>
      <c r="O8" s="255"/>
      <c r="P8" s="255"/>
      <c r="Q8" s="255"/>
      <c r="R8" s="255">
        <v>1370</v>
      </c>
      <c r="S8" s="255">
        <v>6782</v>
      </c>
      <c r="T8" s="255"/>
      <c r="U8" s="255"/>
      <c r="V8" s="255">
        <v>6782</v>
      </c>
      <c r="W8" s="255">
        <v>2794.79</v>
      </c>
      <c r="X8" s="255">
        <v>268</v>
      </c>
      <c r="Y8" s="255">
        <v>1882</v>
      </c>
      <c r="Z8" s="255"/>
      <c r="AA8" s="255">
        <v>11.79</v>
      </c>
      <c r="AB8" s="255">
        <v>633</v>
      </c>
    </row>
    <row r="9" spans="1:28" s="244" customFormat="1" ht="15.75" customHeight="1">
      <c r="A9" s="255" t="s">
        <v>598</v>
      </c>
      <c r="B9" s="255">
        <f t="shared" si="0"/>
        <v>47.609700000000004</v>
      </c>
      <c r="C9" s="255">
        <v>40.0797</v>
      </c>
      <c r="D9" s="256">
        <v>40</v>
      </c>
      <c r="E9" s="256">
        <v>0.0797</v>
      </c>
      <c r="F9" s="256"/>
      <c r="G9" s="256"/>
      <c r="H9" s="255">
        <v>7.53</v>
      </c>
      <c r="I9" s="255">
        <v>2</v>
      </c>
      <c r="J9" s="255"/>
      <c r="K9" s="255"/>
      <c r="L9" s="255"/>
      <c r="M9" s="255"/>
      <c r="N9" s="255"/>
      <c r="O9" s="255"/>
      <c r="P9" s="255"/>
      <c r="Q9" s="255"/>
      <c r="R9" s="255">
        <v>5.53</v>
      </c>
      <c r="S9" s="255">
        <v>0</v>
      </c>
      <c r="T9" s="255"/>
      <c r="U9" s="255"/>
      <c r="V9" s="255"/>
      <c r="W9" s="255">
        <v>0</v>
      </c>
      <c r="X9" s="255"/>
      <c r="Y9" s="255"/>
      <c r="Z9" s="255"/>
      <c r="AA9" s="255"/>
      <c r="AB9" s="255"/>
    </row>
    <row r="10" spans="1:28" s="244" customFormat="1" ht="15.75" customHeight="1">
      <c r="A10" s="255" t="s">
        <v>599</v>
      </c>
      <c r="B10" s="255">
        <f t="shared" si="0"/>
        <v>916.6898</v>
      </c>
      <c r="C10" s="255">
        <v>242.9638</v>
      </c>
      <c r="D10" s="256">
        <v>195</v>
      </c>
      <c r="E10" s="256">
        <v>1</v>
      </c>
      <c r="F10" s="256"/>
      <c r="G10" s="256">
        <v>46.9638</v>
      </c>
      <c r="H10" s="255">
        <v>330</v>
      </c>
      <c r="I10" s="255">
        <v>113</v>
      </c>
      <c r="J10" s="255"/>
      <c r="K10" s="255"/>
      <c r="L10" s="255"/>
      <c r="M10" s="255">
        <v>30</v>
      </c>
      <c r="N10" s="255">
        <v>4</v>
      </c>
      <c r="O10" s="255"/>
      <c r="P10" s="255"/>
      <c r="Q10" s="255"/>
      <c r="R10" s="255">
        <v>183</v>
      </c>
      <c r="S10" s="255">
        <v>326</v>
      </c>
      <c r="T10" s="255"/>
      <c r="U10" s="255"/>
      <c r="V10" s="255">
        <v>326</v>
      </c>
      <c r="W10" s="255">
        <v>17.726</v>
      </c>
      <c r="X10" s="255"/>
      <c r="Y10" s="255"/>
      <c r="Z10" s="255"/>
      <c r="AA10" s="255">
        <v>13</v>
      </c>
      <c r="AB10" s="255">
        <v>4.726</v>
      </c>
    </row>
    <row r="11" spans="1:28" s="244" customFormat="1" ht="15.75" customHeight="1">
      <c r="A11" s="255" t="s">
        <v>600</v>
      </c>
      <c r="B11" s="255">
        <f t="shared" si="0"/>
        <v>18543.1264</v>
      </c>
      <c r="C11" s="255">
        <v>4184.501</v>
      </c>
      <c r="D11" s="256">
        <v>805</v>
      </c>
      <c r="E11" s="256">
        <v>3345</v>
      </c>
      <c r="F11" s="256"/>
      <c r="G11" s="256">
        <v>34.501</v>
      </c>
      <c r="H11" s="255">
        <v>728.4000000000001</v>
      </c>
      <c r="I11" s="255">
        <v>367.43</v>
      </c>
      <c r="J11" s="255"/>
      <c r="K11" s="255"/>
      <c r="L11" s="255"/>
      <c r="M11" s="255"/>
      <c r="N11" s="255">
        <v>5.43</v>
      </c>
      <c r="O11" s="255"/>
      <c r="P11" s="255">
        <v>3</v>
      </c>
      <c r="Q11" s="255"/>
      <c r="R11" s="255">
        <v>352.54</v>
      </c>
      <c r="S11" s="255">
        <v>1863</v>
      </c>
      <c r="T11" s="255"/>
      <c r="U11" s="255"/>
      <c r="V11" s="255">
        <v>1863</v>
      </c>
      <c r="W11" s="255">
        <v>11767.2254</v>
      </c>
      <c r="X11" s="255">
        <v>2184.1</v>
      </c>
      <c r="Y11" s="255"/>
      <c r="Z11" s="255"/>
      <c r="AA11" s="255">
        <v>12.1254</v>
      </c>
      <c r="AB11" s="255">
        <v>9571</v>
      </c>
    </row>
    <row r="12" spans="1:28" s="244" customFormat="1" ht="15.75" customHeight="1">
      <c r="A12" s="255" t="s">
        <v>601</v>
      </c>
      <c r="B12" s="255">
        <f t="shared" si="0"/>
        <v>7456.2863</v>
      </c>
      <c r="C12" s="255">
        <v>1756.4663</v>
      </c>
      <c r="D12" s="256">
        <v>422</v>
      </c>
      <c r="E12" s="256">
        <v>1142</v>
      </c>
      <c r="F12" s="256"/>
      <c r="G12" s="256">
        <v>192.4663</v>
      </c>
      <c r="H12" s="255">
        <v>909.82</v>
      </c>
      <c r="I12" s="255">
        <v>546</v>
      </c>
      <c r="J12" s="255"/>
      <c r="K12" s="255"/>
      <c r="L12" s="255"/>
      <c r="M12" s="255">
        <v>50</v>
      </c>
      <c r="N12" s="255">
        <v>3.92</v>
      </c>
      <c r="O12" s="255"/>
      <c r="P12" s="255"/>
      <c r="Q12" s="255"/>
      <c r="R12" s="255">
        <v>309.9</v>
      </c>
      <c r="S12" s="255">
        <v>1614</v>
      </c>
      <c r="T12" s="255"/>
      <c r="U12" s="255"/>
      <c r="V12" s="255">
        <v>1614</v>
      </c>
      <c r="W12" s="255">
        <v>3176</v>
      </c>
      <c r="X12" s="255">
        <v>736</v>
      </c>
      <c r="Y12" s="255"/>
      <c r="Z12" s="255"/>
      <c r="AA12" s="255">
        <v>60</v>
      </c>
      <c r="AB12" s="255">
        <v>2380</v>
      </c>
    </row>
    <row r="13" spans="1:28" s="244" customFormat="1" ht="15.75" customHeight="1">
      <c r="A13" s="255" t="s">
        <v>602</v>
      </c>
      <c r="B13" s="255">
        <f t="shared" si="0"/>
        <v>1192.52</v>
      </c>
      <c r="C13" s="255">
        <v>23</v>
      </c>
      <c r="D13" s="256"/>
      <c r="E13" s="256"/>
      <c r="F13" s="256"/>
      <c r="G13" s="256">
        <v>23</v>
      </c>
      <c r="H13" s="255">
        <v>1110.52</v>
      </c>
      <c r="I13" s="255">
        <v>398</v>
      </c>
      <c r="J13" s="255"/>
      <c r="K13" s="255"/>
      <c r="L13" s="255"/>
      <c r="M13" s="255">
        <v>565.52</v>
      </c>
      <c r="N13" s="255"/>
      <c r="O13" s="255"/>
      <c r="P13" s="255"/>
      <c r="Q13" s="255"/>
      <c r="R13" s="255">
        <v>147</v>
      </c>
      <c r="S13" s="255">
        <v>59</v>
      </c>
      <c r="T13" s="255"/>
      <c r="U13" s="255"/>
      <c r="V13" s="255">
        <v>59</v>
      </c>
      <c r="W13" s="255">
        <v>0</v>
      </c>
      <c r="X13" s="255"/>
      <c r="Y13" s="255"/>
      <c r="Z13" s="255"/>
      <c r="AA13" s="255"/>
      <c r="AB13" s="255"/>
    </row>
    <row r="14" spans="1:28" s="244" customFormat="1" ht="15.75" customHeight="1">
      <c r="A14" s="255" t="s">
        <v>603</v>
      </c>
      <c r="B14" s="255">
        <f t="shared" si="0"/>
        <v>803</v>
      </c>
      <c r="C14" s="255">
        <v>405</v>
      </c>
      <c r="D14" s="256">
        <v>318</v>
      </c>
      <c r="E14" s="256">
        <v>3</v>
      </c>
      <c r="F14" s="256"/>
      <c r="G14" s="256">
        <v>84</v>
      </c>
      <c r="H14" s="255">
        <v>45</v>
      </c>
      <c r="I14" s="255"/>
      <c r="J14" s="255"/>
      <c r="K14" s="255"/>
      <c r="L14" s="255"/>
      <c r="M14" s="255"/>
      <c r="N14" s="255">
        <v>2</v>
      </c>
      <c r="O14" s="255"/>
      <c r="P14" s="255"/>
      <c r="Q14" s="255"/>
      <c r="R14" s="255">
        <v>43</v>
      </c>
      <c r="S14" s="255">
        <v>351</v>
      </c>
      <c r="T14" s="255"/>
      <c r="U14" s="255"/>
      <c r="V14" s="255">
        <v>351</v>
      </c>
      <c r="W14" s="255">
        <v>2</v>
      </c>
      <c r="X14" s="255"/>
      <c r="Y14" s="255"/>
      <c r="Z14" s="255"/>
      <c r="AA14" s="255"/>
      <c r="AB14" s="255">
        <v>2</v>
      </c>
    </row>
    <row r="15" spans="1:28" s="244" customFormat="1" ht="15.75" customHeight="1">
      <c r="A15" s="255" t="s">
        <v>604</v>
      </c>
      <c r="B15" s="255">
        <f t="shared" si="0"/>
        <v>18978.9394</v>
      </c>
      <c r="C15" s="255">
        <v>1262</v>
      </c>
      <c r="D15" s="256">
        <v>1048</v>
      </c>
      <c r="E15" s="256">
        <v>8</v>
      </c>
      <c r="F15" s="256"/>
      <c r="G15" s="256">
        <v>206</v>
      </c>
      <c r="H15" s="255">
        <v>3118.39</v>
      </c>
      <c r="I15" s="255">
        <v>940.55</v>
      </c>
      <c r="J15" s="255"/>
      <c r="K15" s="255"/>
      <c r="L15" s="255"/>
      <c r="M15" s="255">
        <v>399.5</v>
      </c>
      <c r="N15" s="255">
        <v>16.34</v>
      </c>
      <c r="O15" s="255"/>
      <c r="P15" s="255">
        <v>12</v>
      </c>
      <c r="Q15" s="255"/>
      <c r="R15" s="255">
        <v>1750</v>
      </c>
      <c r="S15" s="255">
        <v>1167</v>
      </c>
      <c r="T15" s="255"/>
      <c r="U15" s="255"/>
      <c r="V15" s="255">
        <v>1167</v>
      </c>
      <c r="W15" s="255">
        <v>13431.5494</v>
      </c>
      <c r="X15" s="255"/>
      <c r="Y15" s="255"/>
      <c r="Z15" s="255">
        <v>1657</v>
      </c>
      <c r="AA15" s="255">
        <v>23.5494</v>
      </c>
      <c r="AB15" s="255">
        <v>11751</v>
      </c>
    </row>
    <row r="16" spans="1:28" s="244" customFormat="1" ht="15.75" customHeight="1">
      <c r="A16" s="255" t="s">
        <v>606</v>
      </c>
      <c r="B16" s="255">
        <f t="shared" si="0"/>
        <v>1111.518</v>
      </c>
      <c r="C16" s="255">
        <v>195.358</v>
      </c>
      <c r="D16" s="256">
        <v>150</v>
      </c>
      <c r="E16" s="256">
        <v>1.47</v>
      </c>
      <c r="F16" s="256"/>
      <c r="G16" s="256">
        <v>43.888</v>
      </c>
      <c r="H16" s="255">
        <v>729.16</v>
      </c>
      <c r="I16" s="255">
        <v>11.556</v>
      </c>
      <c r="J16" s="255"/>
      <c r="K16" s="255"/>
      <c r="L16" s="255"/>
      <c r="M16" s="255"/>
      <c r="N16" s="255">
        <v>2.604</v>
      </c>
      <c r="O16" s="255"/>
      <c r="P16" s="255">
        <v>3</v>
      </c>
      <c r="Q16" s="255"/>
      <c r="R16" s="255">
        <v>712</v>
      </c>
      <c r="S16" s="255">
        <v>187</v>
      </c>
      <c r="T16" s="255"/>
      <c r="U16" s="255"/>
      <c r="V16" s="255">
        <v>187</v>
      </c>
      <c r="W16" s="255">
        <v>0</v>
      </c>
      <c r="X16" s="255"/>
      <c r="Y16" s="255"/>
      <c r="Z16" s="255"/>
      <c r="AA16" s="255"/>
      <c r="AB16" s="255"/>
    </row>
    <row r="17" spans="1:28" s="244" customFormat="1" ht="15.75" customHeight="1">
      <c r="A17" s="255" t="s">
        <v>607</v>
      </c>
      <c r="B17" s="255">
        <f t="shared" si="0"/>
        <v>0</v>
      </c>
      <c r="C17" s="255">
        <v>0</v>
      </c>
      <c r="D17" s="256"/>
      <c r="E17" s="256"/>
      <c r="F17" s="256"/>
      <c r="G17" s="256"/>
      <c r="H17" s="255">
        <v>0</v>
      </c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>
        <v>0</v>
      </c>
      <c r="T17" s="255"/>
      <c r="U17" s="255"/>
      <c r="V17" s="255"/>
      <c r="W17" s="255">
        <v>0</v>
      </c>
      <c r="X17" s="255"/>
      <c r="Y17" s="255"/>
      <c r="Z17" s="255"/>
      <c r="AA17" s="255"/>
      <c r="AB17" s="255"/>
    </row>
    <row r="18" spans="1:28" s="244" customFormat="1" ht="15.75" customHeight="1">
      <c r="A18" s="255" t="s">
        <v>608</v>
      </c>
      <c r="B18" s="255">
        <f t="shared" si="0"/>
        <v>0</v>
      </c>
      <c r="C18" s="255">
        <v>0</v>
      </c>
      <c r="D18" s="256"/>
      <c r="E18" s="256"/>
      <c r="F18" s="256"/>
      <c r="G18" s="256"/>
      <c r="H18" s="255">
        <v>0</v>
      </c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>
        <v>0</v>
      </c>
      <c r="T18" s="255"/>
      <c r="U18" s="255"/>
      <c r="V18" s="255"/>
      <c r="W18" s="255">
        <v>0</v>
      </c>
      <c r="X18" s="255"/>
      <c r="Y18" s="255"/>
      <c r="Z18" s="255"/>
      <c r="AA18" s="255"/>
      <c r="AB18" s="255"/>
    </row>
    <row r="19" spans="1:28" s="244" customFormat="1" ht="15.75" customHeight="1">
      <c r="A19" s="255" t="s">
        <v>609</v>
      </c>
      <c r="B19" s="255">
        <f t="shared" si="0"/>
        <v>0</v>
      </c>
      <c r="C19" s="255">
        <v>0</v>
      </c>
      <c r="D19" s="256"/>
      <c r="E19" s="256"/>
      <c r="F19" s="256"/>
      <c r="G19" s="256"/>
      <c r="H19" s="255">
        <v>0</v>
      </c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>
        <v>0</v>
      </c>
      <c r="T19" s="255"/>
      <c r="U19" s="255"/>
      <c r="V19" s="255"/>
      <c r="W19" s="255">
        <v>0</v>
      </c>
      <c r="X19" s="255"/>
      <c r="Y19" s="255"/>
      <c r="Z19" s="255"/>
      <c r="AA19" s="255"/>
      <c r="AB19" s="255"/>
    </row>
    <row r="20" spans="1:28" s="244" customFormat="1" ht="15.75" customHeight="1">
      <c r="A20" s="255" t="s">
        <v>610</v>
      </c>
      <c r="B20" s="255">
        <f t="shared" si="0"/>
        <v>422.8</v>
      </c>
      <c r="C20" s="255">
        <v>352.8</v>
      </c>
      <c r="D20" s="256">
        <v>305</v>
      </c>
      <c r="E20" s="256">
        <v>2.8</v>
      </c>
      <c r="F20" s="256"/>
      <c r="G20" s="256">
        <v>45</v>
      </c>
      <c r="H20" s="255">
        <v>27</v>
      </c>
      <c r="I20" s="255"/>
      <c r="J20" s="255"/>
      <c r="K20" s="255"/>
      <c r="L20" s="255"/>
      <c r="M20" s="255"/>
      <c r="N20" s="255"/>
      <c r="O20" s="255"/>
      <c r="P20" s="255"/>
      <c r="Q20" s="255"/>
      <c r="R20" s="255">
        <v>27</v>
      </c>
      <c r="S20" s="255">
        <v>41</v>
      </c>
      <c r="T20" s="255">
        <v>0</v>
      </c>
      <c r="U20" s="255">
        <v>31</v>
      </c>
      <c r="V20" s="255">
        <v>10</v>
      </c>
      <c r="W20" s="255">
        <v>2</v>
      </c>
      <c r="X20" s="255"/>
      <c r="Y20" s="255"/>
      <c r="Z20" s="255"/>
      <c r="AA20" s="255"/>
      <c r="AB20" s="255">
        <v>2</v>
      </c>
    </row>
    <row r="21" spans="1:28" s="244" customFormat="1" ht="15.75" customHeight="1">
      <c r="A21" s="255" t="s">
        <v>611</v>
      </c>
      <c r="B21" s="255">
        <f t="shared" si="0"/>
        <v>2985</v>
      </c>
      <c r="C21" s="255">
        <v>1669</v>
      </c>
      <c r="D21" s="256"/>
      <c r="E21" s="256"/>
      <c r="F21" s="256">
        <v>1669</v>
      </c>
      <c r="G21" s="256"/>
      <c r="H21" s="255">
        <v>49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>
        <v>49</v>
      </c>
      <c r="S21" s="255">
        <v>1267</v>
      </c>
      <c r="T21" s="255">
        <v>0</v>
      </c>
      <c r="U21" s="255">
        <v>0</v>
      </c>
      <c r="V21" s="255">
        <v>1267</v>
      </c>
      <c r="W21" s="255">
        <v>0</v>
      </c>
      <c r="X21" s="255"/>
      <c r="Y21" s="255"/>
      <c r="Z21" s="255"/>
      <c r="AA21" s="255"/>
      <c r="AB21" s="255"/>
    </row>
    <row r="22" spans="1:28" s="244" customFormat="1" ht="15.75" customHeight="1">
      <c r="A22" s="255" t="s">
        <v>612</v>
      </c>
      <c r="B22" s="255">
        <f t="shared" si="0"/>
        <v>0</v>
      </c>
      <c r="C22" s="255">
        <v>0</v>
      </c>
      <c r="D22" s="256"/>
      <c r="E22" s="256"/>
      <c r="F22" s="256"/>
      <c r="G22" s="256"/>
      <c r="H22" s="255">
        <v>0</v>
      </c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0</v>
      </c>
      <c r="T22" s="255">
        <v>0</v>
      </c>
      <c r="U22" s="255"/>
      <c r="V22" s="255"/>
      <c r="W22" s="255">
        <v>0</v>
      </c>
      <c r="X22" s="255"/>
      <c r="Y22" s="255"/>
      <c r="Z22" s="255"/>
      <c r="AA22" s="255"/>
      <c r="AB22" s="255"/>
    </row>
    <row r="23" spans="1:28" s="244" customFormat="1" ht="15.75" customHeight="1">
      <c r="A23" s="255" t="s">
        <v>613</v>
      </c>
      <c r="B23" s="255">
        <f t="shared" si="0"/>
        <v>553.59</v>
      </c>
      <c r="C23" s="255">
        <v>188.8</v>
      </c>
      <c r="D23" s="256">
        <v>187</v>
      </c>
      <c r="E23" s="256">
        <v>1.8</v>
      </c>
      <c r="F23" s="256"/>
      <c r="G23" s="256"/>
      <c r="H23" s="255">
        <v>136.79000000000002</v>
      </c>
      <c r="I23" s="255">
        <v>115.59</v>
      </c>
      <c r="J23" s="255"/>
      <c r="K23" s="255"/>
      <c r="L23" s="255"/>
      <c r="M23" s="255"/>
      <c r="N23" s="255">
        <v>1.2</v>
      </c>
      <c r="O23" s="255"/>
      <c r="P23" s="255">
        <v>3</v>
      </c>
      <c r="Q23" s="255"/>
      <c r="R23" s="255">
        <v>17</v>
      </c>
      <c r="S23" s="255">
        <v>228</v>
      </c>
      <c r="T23" s="255">
        <v>0</v>
      </c>
      <c r="U23" s="255">
        <v>228</v>
      </c>
      <c r="V23" s="255">
        <v>0</v>
      </c>
      <c r="W23" s="255"/>
      <c r="X23" s="255"/>
      <c r="Y23" s="255"/>
      <c r="Z23" s="255"/>
      <c r="AA23" s="255"/>
      <c r="AB23" s="255"/>
    </row>
    <row r="24" spans="1:28" s="244" customFormat="1" ht="15.75" customHeight="1">
      <c r="A24" s="255" t="s">
        <v>614</v>
      </c>
      <c r="B24" s="255">
        <f t="shared" si="0"/>
        <v>0</v>
      </c>
      <c r="C24" s="255"/>
      <c r="D24" s="256">
        <v>0</v>
      </c>
      <c r="E24" s="256">
        <v>0</v>
      </c>
      <c r="F24" s="256">
        <v>0</v>
      </c>
      <c r="G24" s="256"/>
      <c r="H24" s="255">
        <v>0</v>
      </c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0</v>
      </c>
      <c r="T24" s="255">
        <v>0</v>
      </c>
      <c r="U24" s="255">
        <v>0</v>
      </c>
      <c r="V24" s="255">
        <v>0</v>
      </c>
      <c r="W24" s="255">
        <v>0</v>
      </c>
      <c r="X24" s="255"/>
      <c r="Y24" s="255"/>
      <c r="Z24" s="255"/>
      <c r="AA24" s="255"/>
      <c r="AB24" s="255"/>
    </row>
    <row r="25" spans="1:28" s="244" customFormat="1" ht="15.75" customHeight="1">
      <c r="A25" s="255" t="s">
        <v>615</v>
      </c>
      <c r="B25" s="255">
        <f t="shared" si="0"/>
        <v>0</v>
      </c>
      <c r="C25" s="255">
        <v>0</v>
      </c>
      <c r="D25" s="255"/>
      <c r="E25" s="255"/>
      <c r="F25" s="255"/>
      <c r="G25" s="255"/>
      <c r="H25" s="255">
        <v>0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0</v>
      </c>
      <c r="T25" s="255"/>
      <c r="U25" s="255"/>
      <c r="V25" s="255"/>
      <c r="W25" s="255">
        <v>0</v>
      </c>
      <c r="X25" s="255"/>
      <c r="Y25" s="255"/>
      <c r="Z25" s="255"/>
      <c r="AA25" s="255"/>
      <c r="AB25" s="255"/>
    </row>
    <row r="26" spans="1:28" s="244" customFormat="1" ht="15.75" customHeight="1">
      <c r="A26" s="255" t="s">
        <v>616</v>
      </c>
      <c r="B26" s="255">
        <f t="shared" si="0"/>
        <v>0</v>
      </c>
      <c r="C26" s="255">
        <v>0</v>
      </c>
      <c r="D26" s="255">
        <v>0</v>
      </c>
      <c r="E26" s="255">
        <v>0</v>
      </c>
      <c r="F26" s="255">
        <v>0</v>
      </c>
      <c r="G26" s="255"/>
      <c r="H26" s="255">
        <v>0</v>
      </c>
      <c r="I26" s="255">
        <v>0</v>
      </c>
      <c r="J26" s="255">
        <v>0</v>
      </c>
      <c r="K26" s="255">
        <v>0</v>
      </c>
      <c r="L26" s="255">
        <v>0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55">
        <v>0</v>
      </c>
      <c r="T26" s="255">
        <v>0</v>
      </c>
      <c r="U26" s="255">
        <v>0</v>
      </c>
      <c r="V26" s="255">
        <v>0</v>
      </c>
      <c r="W26" s="255">
        <v>0</v>
      </c>
      <c r="X26" s="255">
        <v>0</v>
      </c>
      <c r="Y26" s="255">
        <v>0</v>
      </c>
      <c r="Z26" s="255">
        <v>0</v>
      </c>
      <c r="AA26" s="255">
        <v>0</v>
      </c>
      <c r="AB26" s="255">
        <v>0</v>
      </c>
    </row>
  </sheetData>
  <sheetProtection/>
  <mergeCells count="3">
    <mergeCell ref="A1:R1"/>
    <mergeCell ref="A3:A4"/>
    <mergeCell ref="B3:B4"/>
  </mergeCells>
  <printOptions/>
  <pageMargins left="0.3145833333333333" right="0.2361111111111111" top="1" bottom="1" header="0.5" footer="0.5"/>
  <pageSetup fitToHeight="1" fitToWidth="1" orientation="landscape" paperSize="9" scale="68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32"/>
  <sheetViews>
    <sheetView zoomScaleSheetLayoutView="100" workbookViewId="0" topLeftCell="A1">
      <selection activeCell="H26" activeCellId="4" sqref="E18 B5 B6 B31 H26"/>
    </sheetView>
  </sheetViews>
  <sheetFormatPr defaultColWidth="9.00390625" defaultRowHeight="14.25"/>
  <cols>
    <col min="1" max="1" width="50.875" style="221" customWidth="1"/>
    <col min="2" max="2" width="19.875" style="222" customWidth="1"/>
    <col min="3" max="16384" width="9.00390625" style="148" customWidth="1"/>
  </cols>
  <sheetData>
    <row r="1" spans="1:2" ht="28.5" customHeight="1">
      <c r="A1" s="223" t="s">
        <v>618</v>
      </c>
      <c r="B1" s="223"/>
    </row>
    <row r="2" spans="1:2" s="47" customFormat="1" ht="18" customHeight="1">
      <c r="A2" s="44" t="s">
        <v>619</v>
      </c>
      <c r="B2" s="224" t="s">
        <v>56</v>
      </c>
    </row>
    <row r="3" spans="1:2" ht="18.75" customHeight="1">
      <c r="A3" s="177" t="s">
        <v>119</v>
      </c>
      <c r="B3" s="225" t="s">
        <v>183</v>
      </c>
    </row>
    <row r="4" spans="1:2" ht="18.75" customHeight="1">
      <c r="A4" s="177"/>
      <c r="B4" s="226"/>
    </row>
    <row r="5" spans="1:2" ht="18.75" customHeight="1">
      <c r="A5" s="227" t="s">
        <v>121</v>
      </c>
      <c r="B5" s="228">
        <v>1190</v>
      </c>
    </row>
    <row r="6" spans="1:2" ht="18.75" customHeight="1">
      <c r="A6" s="227" t="s">
        <v>122</v>
      </c>
      <c r="B6" s="188">
        <v>58625</v>
      </c>
    </row>
    <row r="7" spans="1:2" ht="18.75" customHeight="1">
      <c r="A7" s="229" t="s">
        <v>620</v>
      </c>
      <c r="B7" s="230" t="s">
        <v>105</v>
      </c>
    </row>
    <row r="8" spans="1:2" ht="18.75" customHeight="1">
      <c r="A8" s="229" t="s">
        <v>621</v>
      </c>
      <c r="B8" s="231">
        <v>34254</v>
      </c>
    </row>
    <row r="9" spans="1:2" ht="18.75" customHeight="1">
      <c r="A9" s="232" t="s">
        <v>622</v>
      </c>
      <c r="B9" s="231">
        <v>8731</v>
      </c>
    </row>
    <row r="10" spans="1:2" ht="18.75" customHeight="1">
      <c r="A10" s="229" t="s">
        <v>623</v>
      </c>
      <c r="B10" s="231">
        <v>7152</v>
      </c>
    </row>
    <row r="11" spans="1:2" ht="18.75" customHeight="1">
      <c r="A11" s="229" t="s">
        <v>624</v>
      </c>
      <c r="B11" s="231">
        <v>296</v>
      </c>
    </row>
    <row r="12" spans="1:2" ht="18.75" customHeight="1">
      <c r="A12" s="232" t="s">
        <v>625</v>
      </c>
      <c r="B12" s="230" t="s">
        <v>105</v>
      </c>
    </row>
    <row r="13" spans="1:2" ht="18.75" customHeight="1">
      <c r="A13" s="232" t="s">
        <v>626</v>
      </c>
      <c r="B13" s="230" t="s">
        <v>105</v>
      </c>
    </row>
    <row r="14" spans="1:2" ht="18.75" customHeight="1">
      <c r="A14" s="232" t="s">
        <v>627</v>
      </c>
      <c r="B14" s="230" t="s">
        <v>105</v>
      </c>
    </row>
    <row r="15" spans="1:2" ht="18.75" customHeight="1">
      <c r="A15" s="232" t="s">
        <v>628</v>
      </c>
      <c r="B15" s="230" t="s">
        <v>105</v>
      </c>
    </row>
    <row r="16" spans="1:2" ht="18.75" customHeight="1">
      <c r="A16" s="232" t="s">
        <v>629</v>
      </c>
      <c r="B16" s="230" t="s">
        <v>105</v>
      </c>
    </row>
    <row r="17" spans="1:2" ht="18.75" customHeight="1">
      <c r="A17" s="232" t="s">
        <v>630</v>
      </c>
      <c r="B17" s="230" t="s">
        <v>105</v>
      </c>
    </row>
    <row r="18" spans="1:2" ht="18.75" customHeight="1">
      <c r="A18" s="232" t="s">
        <v>631</v>
      </c>
      <c r="B18" s="230" t="s">
        <v>105</v>
      </c>
    </row>
    <row r="19" spans="1:2" ht="18.75" customHeight="1">
      <c r="A19" s="232" t="s">
        <v>632</v>
      </c>
      <c r="B19" s="230" t="s">
        <v>105</v>
      </c>
    </row>
    <row r="20" spans="1:2" ht="18.75" customHeight="1">
      <c r="A20" s="232" t="s">
        <v>633</v>
      </c>
      <c r="B20" s="230" t="s">
        <v>105</v>
      </c>
    </row>
    <row r="21" spans="1:2" ht="18.75" customHeight="1">
      <c r="A21" s="232" t="s">
        <v>634</v>
      </c>
      <c r="B21" s="230" t="s">
        <v>105</v>
      </c>
    </row>
    <row r="22" spans="1:2" ht="18.75" customHeight="1">
      <c r="A22" s="232" t="s">
        <v>635</v>
      </c>
      <c r="B22" s="230" t="s">
        <v>105</v>
      </c>
    </row>
    <row r="23" spans="1:2" ht="18.75" customHeight="1">
      <c r="A23" s="232" t="s">
        <v>636</v>
      </c>
      <c r="B23" s="230" t="s">
        <v>105</v>
      </c>
    </row>
    <row r="24" spans="1:2" ht="18.75" customHeight="1">
      <c r="A24" s="232" t="s">
        <v>637</v>
      </c>
      <c r="B24" s="230" t="s">
        <v>105</v>
      </c>
    </row>
    <row r="25" spans="1:2" ht="18.75" customHeight="1">
      <c r="A25" s="233" t="s">
        <v>638</v>
      </c>
      <c r="B25" s="230" t="s">
        <v>105</v>
      </c>
    </row>
    <row r="26" spans="1:2" ht="18.75" customHeight="1">
      <c r="A26" s="234" t="s">
        <v>639</v>
      </c>
      <c r="B26" s="231">
        <v>7056</v>
      </c>
    </row>
    <row r="27" spans="1:2" ht="18.75" customHeight="1">
      <c r="A27" s="235" t="s">
        <v>640</v>
      </c>
      <c r="B27" s="231">
        <v>1136</v>
      </c>
    </row>
    <row r="28" spans="1:2" ht="18.75" customHeight="1">
      <c r="A28" s="235" t="s">
        <v>641</v>
      </c>
      <c r="B28" s="230" t="s">
        <v>105</v>
      </c>
    </row>
    <row r="29" spans="1:2" ht="18.75" customHeight="1">
      <c r="A29" s="235" t="s">
        <v>642</v>
      </c>
      <c r="B29" s="230" t="s">
        <v>105</v>
      </c>
    </row>
    <row r="30" spans="1:2" ht="18.75" customHeight="1">
      <c r="A30" s="235" t="s">
        <v>643</v>
      </c>
      <c r="B30" s="230" t="s">
        <v>105</v>
      </c>
    </row>
    <row r="31" spans="1:2" ht="18.75" customHeight="1">
      <c r="A31" s="236" t="s">
        <v>644</v>
      </c>
      <c r="B31" s="237">
        <v>27398</v>
      </c>
    </row>
    <row r="32" spans="1:2" ht="18.75" customHeight="1">
      <c r="A32" s="238" t="s">
        <v>171</v>
      </c>
      <c r="B32" s="239">
        <v>87213</v>
      </c>
    </row>
  </sheetData>
  <sheetProtection/>
  <mergeCells count="3">
    <mergeCell ref="A1:B1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41.375" style="0" customWidth="1"/>
    <col min="2" max="2" width="10.375" style="0" customWidth="1"/>
    <col min="3" max="3" width="15.125" style="0" customWidth="1"/>
    <col min="4" max="4" width="16.125" style="0" customWidth="1"/>
  </cols>
  <sheetData>
    <row r="1" spans="1:4" ht="36" customHeight="1">
      <c r="A1" s="213" t="s">
        <v>645</v>
      </c>
      <c r="B1" s="213"/>
      <c r="C1" s="213"/>
      <c r="D1" s="213"/>
    </row>
    <row r="2" spans="1:4" s="212" customFormat="1" ht="24.75" customHeight="1">
      <c r="A2" s="214" t="s">
        <v>646</v>
      </c>
      <c r="B2" s="215"/>
      <c r="C2" s="215"/>
      <c r="D2" s="216" t="s">
        <v>56</v>
      </c>
    </row>
    <row r="3" spans="1:4" ht="24" customHeight="1">
      <c r="A3" s="124" t="s">
        <v>647</v>
      </c>
      <c r="B3" s="124" t="s">
        <v>648</v>
      </c>
      <c r="C3" s="124" t="s">
        <v>649</v>
      </c>
      <c r="D3" s="124" t="s">
        <v>650</v>
      </c>
    </row>
    <row r="4" spans="1:4" ht="22.5" customHeight="1">
      <c r="A4" s="126" t="s">
        <v>651</v>
      </c>
      <c r="B4" s="127"/>
      <c r="C4" s="127"/>
      <c r="D4" s="127"/>
    </row>
    <row r="5" spans="1:4" ht="22.5" customHeight="1">
      <c r="A5" s="126" t="s">
        <v>652</v>
      </c>
      <c r="B5" s="127"/>
      <c r="C5" s="127"/>
      <c r="D5" s="127"/>
    </row>
    <row r="6" spans="1:4" ht="22.5" customHeight="1">
      <c r="A6" s="126" t="s">
        <v>653</v>
      </c>
      <c r="B6" s="127"/>
      <c r="C6" s="127"/>
      <c r="D6" s="127"/>
    </row>
    <row r="7" spans="1:4" ht="22.5" customHeight="1">
      <c r="A7" s="126" t="s">
        <v>654</v>
      </c>
      <c r="B7" s="127"/>
      <c r="C7" s="127"/>
      <c r="D7" s="127"/>
    </row>
    <row r="8" spans="1:4" ht="22.5" customHeight="1">
      <c r="A8" s="126" t="s">
        <v>655</v>
      </c>
      <c r="B8" s="127"/>
      <c r="C8" s="127"/>
      <c r="D8" s="127"/>
    </row>
    <row r="9" spans="1:4" ht="22.5" customHeight="1">
      <c r="A9" s="126" t="s">
        <v>656</v>
      </c>
      <c r="B9" s="127"/>
      <c r="C9" s="127"/>
      <c r="D9" s="127"/>
    </row>
    <row r="10" spans="1:4" ht="22.5" customHeight="1">
      <c r="A10" s="126" t="s">
        <v>657</v>
      </c>
      <c r="B10" s="127"/>
      <c r="C10" s="127"/>
      <c r="D10" s="127"/>
    </row>
    <row r="11" spans="1:4" ht="22.5" customHeight="1">
      <c r="A11" s="126" t="s">
        <v>658</v>
      </c>
      <c r="B11" s="127"/>
      <c r="C11" s="127"/>
      <c r="D11" s="127"/>
    </row>
    <row r="12" spans="1:4" ht="22.5" customHeight="1">
      <c r="A12" s="126" t="s">
        <v>659</v>
      </c>
      <c r="B12" s="127"/>
      <c r="C12" s="127"/>
      <c r="D12" s="127"/>
    </row>
    <row r="13" spans="1:4" ht="22.5" customHeight="1">
      <c r="A13" s="126" t="s">
        <v>660</v>
      </c>
      <c r="B13" s="127"/>
      <c r="C13" s="127"/>
      <c r="D13" s="127"/>
    </row>
    <row r="14" spans="1:4" ht="22.5" customHeight="1">
      <c r="A14" s="126" t="s">
        <v>661</v>
      </c>
      <c r="B14" s="217"/>
      <c r="C14" s="218"/>
      <c r="D14" s="127"/>
    </row>
    <row r="15" spans="1:4" ht="22.5" customHeight="1">
      <c r="A15" s="126" t="s">
        <v>662</v>
      </c>
      <c r="B15" s="127"/>
      <c r="C15" s="127"/>
      <c r="D15" s="127"/>
    </row>
    <row r="16" spans="1:4" ht="22.5" customHeight="1">
      <c r="A16" s="126" t="s">
        <v>663</v>
      </c>
      <c r="B16" s="127"/>
      <c r="C16" s="127"/>
      <c r="D16" s="127"/>
    </row>
    <row r="17" spans="1:4" ht="22.5" customHeight="1">
      <c r="A17" s="126" t="s">
        <v>664</v>
      </c>
      <c r="B17" s="127"/>
      <c r="C17" s="127"/>
      <c r="D17" s="127"/>
    </row>
    <row r="18" spans="1:4" ht="22.5" customHeight="1">
      <c r="A18" s="126" t="s">
        <v>665</v>
      </c>
      <c r="B18" s="127"/>
      <c r="C18" s="127"/>
      <c r="D18" s="127"/>
    </row>
    <row r="19" spans="1:4" ht="22.5" customHeight="1">
      <c r="A19" s="126" t="s">
        <v>666</v>
      </c>
      <c r="B19" s="127"/>
      <c r="C19" s="127"/>
      <c r="D19" s="127"/>
    </row>
    <row r="20" spans="1:4" ht="22.5" customHeight="1">
      <c r="A20" s="126" t="s">
        <v>667</v>
      </c>
      <c r="B20" s="127"/>
      <c r="C20" s="127"/>
      <c r="D20" s="127"/>
    </row>
    <row r="21" spans="1:4" ht="22.5" customHeight="1">
      <c r="A21" s="126" t="s">
        <v>668</v>
      </c>
      <c r="B21" s="127"/>
      <c r="C21" s="127"/>
      <c r="D21" s="127"/>
    </row>
    <row r="22" spans="1:4" ht="22.5" customHeight="1">
      <c r="A22" s="126" t="s">
        <v>669</v>
      </c>
      <c r="B22" s="127"/>
      <c r="C22" s="127"/>
      <c r="D22" s="127"/>
    </row>
    <row r="23" spans="1:4" ht="22.5" customHeight="1">
      <c r="A23" s="126" t="s">
        <v>670</v>
      </c>
      <c r="B23" s="127"/>
      <c r="C23" s="127"/>
      <c r="D23" s="127"/>
    </row>
    <row r="24" spans="1:4" ht="22.5" customHeight="1">
      <c r="A24" s="127"/>
      <c r="B24" s="127"/>
      <c r="C24" s="127"/>
      <c r="D24" s="127"/>
    </row>
    <row r="25" spans="1:4" ht="22.5" customHeight="1">
      <c r="A25" s="124" t="s">
        <v>671</v>
      </c>
      <c r="B25" s="219"/>
      <c r="C25" s="220"/>
      <c r="D25" s="127"/>
    </row>
    <row r="26" ht="22.5" customHeight="1"/>
    <row r="27" ht="22.5" customHeight="1"/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SheetLayoutView="100" workbookViewId="0" topLeftCell="A1">
      <selection activeCell="R12" sqref="R12"/>
    </sheetView>
  </sheetViews>
  <sheetFormatPr defaultColWidth="7.00390625" defaultRowHeight="14.25"/>
  <cols>
    <col min="1" max="1" width="34.50390625" style="115" customWidth="1"/>
    <col min="2" max="2" width="7.875" style="115" customWidth="1"/>
    <col min="3" max="12" width="8.75390625" style="115" customWidth="1"/>
    <col min="13" max="13" width="10.625" style="115" customWidth="1"/>
    <col min="14" max="16384" width="7.00390625" style="115" customWidth="1"/>
  </cols>
  <sheetData>
    <row r="1" spans="1:13" ht="27" customHeight="1">
      <c r="A1" s="210" t="s">
        <v>672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spans="1:13" s="131" customFormat="1" ht="14.25">
      <c r="A2" s="97" t="s">
        <v>673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9" t="s">
        <v>56</v>
      </c>
    </row>
    <row r="3" spans="1:13" s="132" customFormat="1" ht="28.5">
      <c r="A3" s="105" t="s">
        <v>540</v>
      </c>
      <c r="B3" s="105" t="s">
        <v>210</v>
      </c>
      <c r="C3" s="105" t="s">
        <v>674</v>
      </c>
      <c r="D3" s="105" t="s">
        <v>675</v>
      </c>
      <c r="E3" s="105" t="s">
        <v>676</v>
      </c>
      <c r="F3" s="105" t="s">
        <v>677</v>
      </c>
      <c r="G3" s="105" t="s">
        <v>678</v>
      </c>
      <c r="H3" s="105" t="s">
        <v>679</v>
      </c>
      <c r="I3" s="105" t="s">
        <v>680</v>
      </c>
      <c r="J3" s="105" t="s">
        <v>681</v>
      </c>
      <c r="K3" s="105" t="s">
        <v>682</v>
      </c>
      <c r="L3" s="105" t="s">
        <v>683</v>
      </c>
      <c r="M3" s="105" t="s">
        <v>684</v>
      </c>
    </row>
    <row r="4" spans="1:13" ht="14.25">
      <c r="A4" s="103" t="s">
        <v>91</v>
      </c>
      <c r="B4" s="142"/>
      <c r="C4" s="142"/>
      <c r="D4" s="145"/>
      <c r="E4" s="142"/>
      <c r="F4" s="145"/>
      <c r="G4" s="142"/>
      <c r="H4" s="142"/>
      <c r="I4" s="142"/>
      <c r="J4" s="145"/>
      <c r="K4" s="145"/>
      <c r="L4" s="145"/>
      <c r="M4" s="145"/>
    </row>
    <row r="5" spans="1:13" ht="14.25">
      <c r="A5" s="104" t="s">
        <v>685</v>
      </c>
      <c r="B5" s="137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ht="14.25">
      <c r="A6" s="211" t="s">
        <v>686</v>
      </c>
      <c r="B6" s="139"/>
      <c r="C6" s="137"/>
      <c r="D6" s="139"/>
      <c r="E6" s="137"/>
      <c r="F6" s="139"/>
      <c r="G6" s="137"/>
      <c r="H6" s="137"/>
      <c r="I6" s="137"/>
      <c r="J6" s="139"/>
      <c r="K6" s="139"/>
      <c r="L6" s="139"/>
      <c r="M6" s="139"/>
    </row>
    <row r="7" spans="1:13" ht="14.25">
      <c r="A7" s="211" t="s">
        <v>687</v>
      </c>
      <c r="B7" s="137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ht="14.25">
      <c r="A8" s="211" t="s">
        <v>688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3" ht="14.25">
      <c r="A9" s="103" t="s">
        <v>92</v>
      </c>
      <c r="B9" s="137"/>
      <c r="C9" s="137"/>
      <c r="D9" s="139"/>
      <c r="E9" s="137"/>
      <c r="F9" s="139"/>
      <c r="G9" s="139"/>
      <c r="H9" s="139"/>
      <c r="I9" s="139"/>
      <c r="J9" s="139"/>
      <c r="K9" s="139"/>
      <c r="L9" s="139"/>
      <c r="M9" s="139"/>
    </row>
    <row r="10" spans="1:13" ht="14.25">
      <c r="A10" s="211" t="s">
        <v>689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</row>
    <row r="11" spans="1:13" ht="14.25">
      <c r="A11" s="211" t="s">
        <v>690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14.25">
      <c r="A12" s="103" t="s">
        <v>93</v>
      </c>
      <c r="B12" s="137"/>
      <c r="C12" s="137"/>
      <c r="D12" s="137"/>
      <c r="E12" s="137"/>
      <c r="F12" s="139"/>
      <c r="G12" s="139"/>
      <c r="H12" s="139"/>
      <c r="I12" s="139"/>
      <c r="J12" s="139"/>
      <c r="K12" s="139"/>
      <c r="L12" s="139"/>
      <c r="M12" s="139"/>
    </row>
    <row r="13" spans="1:13" ht="14.25">
      <c r="A13" s="211" t="s">
        <v>691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</row>
    <row r="14" spans="1:13" ht="14.25">
      <c r="A14" s="211" t="s">
        <v>692</v>
      </c>
      <c r="B14" s="137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1:13" ht="14.25">
      <c r="A15" s="211" t="s">
        <v>693</v>
      </c>
      <c r="B15" s="137"/>
      <c r="C15" s="137"/>
      <c r="D15" s="137"/>
      <c r="E15" s="137"/>
      <c r="F15" s="138"/>
      <c r="G15" s="138"/>
      <c r="H15" s="138"/>
      <c r="I15" s="138"/>
      <c r="J15" s="138"/>
      <c r="K15" s="138"/>
      <c r="L15" s="138"/>
      <c r="M15" s="138"/>
    </row>
    <row r="16" spans="1:13" ht="14.25">
      <c r="A16" s="103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</row>
    <row r="17" spans="1:13" ht="14.25">
      <c r="A17" s="211" t="s">
        <v>694</v>
      </c>
      <c r="B17" s="137"/>
      <c r="C17" s="139"/>
      <c r="D17" s="139"/>
      <c r="E17" s="138"/>
      <c r="F17" s="139"/>
      <c r="G17" s="139"/>
      <c r="H17" s="138"/>
      <c r="I17" s="138"/>
      <c r="J17" s="139"/>
      <c r="K17" s="139"/>
      <c r="L17" s="139"/>
      <c r="M17" s="138"/>
    </row>
    <row r="18" spans="1:13" ht="14.25">
      <c r="A18" s="211" t="s">
        <v>695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14.25">
      <c r="A19" s="211" t="s">
        <v>696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9"/>
    </row>
    <row r="20" spans="1:13" ht="14.25">
      <c r="A20" s="211" t="s">
        <v>697</v>
      </c>
      <c r="B20" s="137"/>
      <c r="C20" s="137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1:13" ht="14.25">
      <c r="A21" s="103" t="s">
        <v>95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1:13" ht="14.25">
      <c r="A22" s="211" t="s">
        <v>698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1:13" ht="14.25">
      <c r="A23" s="103" t="s">
        <v>96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9"/>
    </row>
    <row r="24" spans="1:13" ht="14.25">
      <c r="A24" s="211" t="s">
        <v>699</v>
      </c>
      <c r="B24" s="137"/>
      <c r="C24" s="137"/>
      <c r="D24" s="139"/>
      <c r="E24" s="139"/>
      <c r="F24" s="139"/>
      <c r="G24" s="139"/>
      <c r="H24" s="139"/>
      <c r="I24" s="139"/>
      <c r="J24" s="139"/>
      <c r="K24" s="139"/>
      <c r="L24" s="137"/>
      <c r="M24" s="139"/>
    </row>
    <row r="25" spans="1:13" ht="14.25">
      <c r="A25" s="211" t="s">
        <v>700</v>
      </c>
      <c r="B25" s="139"/>
      <c r="C25" s="139"/>
      <c r="D25" s="138"/>
      <c r="E25" s="139"/>
      <c r="F25" s="139"/>
      <c r="G25" s="139"/>
      <c r="H25" s="139"/>
      <c r="I25" s="139"/>
      <c r="J25" s="139"/>
      <c r="K25" s="139"/>
      <c r="L25" s="139"/>
      <c r="M25" s="138"/>
    </row>
    <row r="26" spans="1:13" ht="14.25">
      <c r="A26" s="211" t="s">
        <v>701</v>
      </c>
      <c r="B26" s="137"/>
      <c r="C26" s="139"/>
      <c r="D26" s="139"/>
      <c r="E26" s="137"/>
      <c r="F26" s="137"/>
      <c r="G26" s="137"/>
      <c r="H26" s="137"/>
      <c r="I26" s="137"/>
      <c r="J26" s="137"/>
      <c r="K26" s="137"/>
      <c r="L26" s="139"/>
      <c r="M26" s="139"/>
    </row>
    <row r="27" spans="1:13" ht="14.25">
      <c r="A27" s="211" t="s">
        <v>702</v>
      </c>
      <c r="B27" s="137"/>
      <c r="C27" s="137"/>
      <c r="D27" s="139"/>
      <c r="E27" s="139"/>
      <c r="F27" s="139"/>
      <c r="G27" s="137"/>
      <c r="H27" s="139"/>
      <c r="I27" s="137"/>
      <c r="J27" s="137"/>
      <c r="K27" s="137"/>
      <c r="L27" s="137"/>
      <c r="M27" s="139"/>
    </row>
    <row r="28" spans="1:13" ht="14.25">
      <c r="A28" s="103" t="s">
        <v>97</v>
      </c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ht="14.25">
      <c r="A29" s="211" t="s">
        <v>703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9"/>
    </row>
    <row r="30" spans="1:13" ht="14.25">
      <c r="A30" s="211" t="s">
        <v>704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9"/>
    </row>
    <row r="31" spans="1:13" ht="14.25">
      <c r="A31" s="211" t="s">
        <v>705</v>
      </c>
      <c r="B31" s="137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1:13" ht="14.25">
      <c r="A32" s="211" t="s">
        <v>706</v>
      </c>
      <c r="B32" s="137"/>
      <c r="C32" s="137"/>
      <c r="D32" s="139"/>
      <c r="E32" s="139"/>
      <c r="F32" s="139"/>
      <c r="G32" s="137"/>
      <c r="H32" s="137"/>
      <c r="I32" s="137"/>
      <c r="J32" s="137"/>
      <c r="K32" s="139"/>
      <c r="L32" s="139"/>
      <c r="M32" s="139"/>
    </row>
    <row r="33" spans="1:13" ht="14.25">
      <c r="A33" s="211" t="s">
        <v>707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9"/>
    </row>
    <row r="34" spans="1:13" ht="14.25">
      <c r="A34" s="211" t="s">
        <v>708</v>
      </c>
      <c r="B34" s="137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1:13" ht="14.25">
      <c r="A35" s="211" t="s">
        <v>709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3" ht="14.25">
      <c r="A36" s="211" t="s">
        <v>710</v>
      </c>
      <c r="B36" s="137"/>
      <c r="C36" s="137"/>
      <c r="D36" s="139"/>
      <c r="E36" s="137"/>
      <c r="F36" s="137"/>
      <c r="G36" s="137"/>
      <c r="H36" s="137"/>
      <c r="I36" s="137"/>
      <c r="J36" s="137"/>
      <c r="K36" s="137"/>
      <c r="L36" s="137"/>
      <c r="M36" s="139"/>
    </row>
    <row r="37" spans="1:13" ht="14.25">
      <c r="A37" s="211" t="s">
        <v>711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</row>
    <row r="38" spans="1:13" ht="14.25">
      <c r="A38" s="103" t="s">
        <v>98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9"/>
    </row>
    <row r="39" spans="1:13" ht="14.25">
      <c r="A39" s="211" t="s">
        <v>712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9"/>
    </row>
    <row r="40" spans="1:13" ht="14.25">
      <c r="A40" s="211" t="s">
        <v>709</v>
      </c>
      <c r="B40" s="137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</row>
    <row r="41" spans="1:13" ht="14.25">
      <c r="A41" s="211" t="s">
        <v>713</v>
      </c>
      <c r="B41" s="137"/>
      <c r="C41" s="137"/>
      <c r="D41" s="139"/>
      <c r="E41" s="137"/>
      <c r="F41" s="137"/>
      <c r="G41" s="137"/>
      <c r="H41" s="137"/>
      <c r="I41" s="139"/>
      <c r="J41" s="139"/>
      <c r="K41" s="139"/>
      <c r="L41" s="137"/>
      <c r="M41" s="139"/>
    </row>
    <row r="42" spans="1:13" ht="14.25">
      <c r="A42" s="103" t="s">
        <v>99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</row>
    <row r="43" spans="1:13" ht="14.25">
      <c r="A43" s="211" t="s">
        <v>714</v>
      </c>
      <c r="B43" s="137"/>
      <c r="C43" s="139"/>
      <c r="D43" s="139"/>
      <c r="E43" s="139"/>
      <c r="F43" s="139"/>
      <c r="G43" s="139"/>
      <c r="H43" s="139"/>
      <c r="I43" s="139"/>
      <c r="J43" s="139"/>
      <c r="K43" s="139"/>
      <c r="L43" s="137"/>
      <c r="M43" s="139"/>
    </row>
    <row r="44" spans="1:13" ht="14.25">
      <c r="A44" s="211" t="s">
        <v>715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9"/>
    </row>
    <row r="45" spans="1:13" ht="14.25">
      <c r="A45" s="211" t="s">
        <v>716</v>
      </c>
      <c r="B45" s="137"/>
      <c r="C45" s="139"/>
      <c r="D45" s="138"/>
      <c r="E45" s="139"/>
      <c r="F45" s="138"/>
      <c r="G45" s="139"/>
      <c r="H45" s="137"/>
      <c r="I45" s="137"/>
      <c r="J45" s="137"/>
      <c r="K45" s="138"/>
      <c r="L45" s="138"/>
      <c r="M45" s="138"/>
    </row>
    <row r="46" spans="1:13" ht="14.25">
      <c r="A46" s="211" t="s">
        <v>717</v>
      </c>
      <c r="B46" s="137"/>
      <c r="C46" s="137"/>
      <c r="D46" s="137"/>
      <c r="E46" s="137"/>
      <c r="F46" s="137"/>
      <c r="G46" s="137"/>
      <c r="H46" s="138"/>
      <c r="I46" s="138"/>
      <c r="J46" s="138"/>
      <c r="K46" s="138"/>
      <c r="L46" s="138"/>
      <c r="M46" s="137"/>
    </row>
    <row r="47" spans="1:13" ht="14.25">
      <c r="A47" s="211" t="s">
        <v>718</v>
      </c>
      <c r="B47" s="137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8"/>
    </row>
    <row r="48" spans="1:13" ht="14.25">
      <c r="A48" s="211" t="s">
        <v>719</v>
      </c>
      <c r="B48" s="137"/>
      <c r="C48" s="138"/>
      <c r="D48" s="138"/>
      <c r="E48" s="138"/>
      <c r="F48" s="138"/>
      <c r="G48" s="139"/>
      <c r="H48" s="137"/>
      <c r="I48" s="137"/>
      <c r="J48" s="139"/>
      <c r="K48" s="138"/>
      <c r="L48" s="139"/>
      <c r="M48" s="138"/>
    </row>
    <row r="49" spans="1:13" ht="14.25">
      <c r="A49" s="211" t="s">
        <v>720</v>
      </c>
      <c r="B49" s="137"/>
      <c r="C49" s="138"/>
      <c r="D49" s="138"/>
      <c r="E49" s="138"/>
      <c r="F49" s="139"/>
      <c r="G49" s="138"/>
      <c r="H49" s="138"/>
      <c r="I49" s="138"/>
      <c r="J49" s="138"/>
      <c r="K49" s="137"/>
      <c r="L49" s="138"/>
      <c r="M49" s="138"/>
    </row>
    <row r="50" spans="1:13" ht="14.25">
      <c r="A50" s="211" t="s">
        <v>721</v>
      </c>
      <c r="B50" s="137"/>
      <c r="C50" s="137"/>
      <c r="D50" s="137"/>
      <c r="E50" s="137"/>
      <c r="F50" s="138"/>
      <c r="G50" s="137"/>
      <c r="H50" s="137"/>
      <c r="I50" s="138"/>
      <c r="J50" s="137"/>
      <c r="K50" s="137"/>
      <c r="L50" s="137"/>
      <c r="M50" s="138"/>
    </row>
    <row r="51" spans="1:13" ht="14.25">
      <c r="A51" s="103" t="s">
        <v>100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ht="14.25">
      <c r="A52" s="211" t="s">
        <v>722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ht="14.25">
      <c r="A53" s="211" t="s">
        <v>723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ht="14.25">
      <c r="A54" s="103" t="s">
        <v>101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4.25">
      <c r="A55" s="211" t="s">
        <v>694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4.25">
      <c r="A56" s="211" t="s">
        <v>724</v>
      </c>
      <c r="B56" s="137"/>
      <c r="C56" s="137"/>
      <c r="D56" s="139"/>
      <c r="E56" s="139"/>
      <c r="F56" s="139"/>
      <c r="G56" s="139"/>
      <c r="H56" s="139"/>
      <c r="I56" s="139"/>
      <c r="J56" s="139"/>
      <c r="K56" s="139"/>
      <c r="L56" s="139"/>
      <c r="M56" s="139"/>
    </row>
    <row r="57" spans="1:13" ht="14.25">
      <c r="A57" s="211" t="s">
        <v>725</v>
      </c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4.25">
      <c r="A58" s="211" t="s">
        <v>726</v>
      </c>
      <c r="B58" s="137"/>
      <c r="C58" s="137"/>
      <c r="D58" s="137"/>
      <c r="E58" s="137"/>
      <c r="F58" s="138"/>
      <c r="G58" s="137"/>
      <c r="H58" s="137"/>
      <c r="I58" s="137"/>
      <c r="J58" s="137"/>
      <c r="K58" s="139"/>
      <c r="L58" s="137"/>
      <c r="M58" s="139"/>
    </row>
    <row r="59" spans="1:13" ht="14.25">
      <c r="A59" s="211" t="s">
        <v>727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ht="14.25">
      <c r="A60" s="211" t="s">
        <v>728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8"/>
    </row>
    <row r="61" spans="1:13" ht="14.25">
      <c r="A61" s="211" t="s">
        <v>729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</row>
    <row r="62" spans="1:13" ht="14.25">
      <c r="A62" s="211" t="s">
        <v>716</v>
      </c>
      <c r="B62" s="137"/>
      <c r="C62" s="139"/>
      <c r="D62" s="138"/>
      <c r="E62" s="139"/>
      <c r="F62" s="138"/>
      <c r="G62" s="139"/>
      <c r="H62" s="137"/>
      <c r="I62" s="137"/>
      <c r="J62" s="137"/>
      <c r="K62" s="138"/>
      <c r="L62" s="138"/>
      <c r="M62" s="138"/>
    </row>
    <row r="63" spans="1:13" ht="14.25">
      <c r="A63" s="211" t="s">
        <v>730</v>
      </c>
      <c r="B63" s="137"/>
      <c r="C63" s="139"/>
      <c r="D63" s="139"/>
      <c r="E63" s="137"/>
      <c r="F63" s="137"/>
      <c r="G63" s="137"/>
      <c r="H63" s="137"/>
      <c r="I63" s="137"/>
      <c r="J63" s="137"/>
      <c r="K63" s="137"/>
      <c r="L63" s="137"/>
      <c r="M63" s="139"/>
    </row>
    <row r="64" spans="1:13" ht="14.25">
      <c r="A64" s="211" t="s">
        <v>731</v>
      </c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44"/>
    </row>
    <row r="65" spans="1:13" ht="14.25">
      <c r="A65" s="103" t="s">
        <v>102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</row>
    <row r="66" spans="1:13" ht="14.25">
      <c r="A66" s="211" t="s">
        <v>732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</row>
    <row r="67" spans="1:13" ht="14.25">
      <c r="A67" s="103" t="s">
        <v>103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</row>
    <row r="68" spans="1:13" ht="14.25">
      <c r="A68" s="211" t="s">
        <v>714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</row>
    <row r="69" spans="1:13" ht="14.25">
      <c r="A69" s="211" t="s">
        <v>733</v>
      </c>
      <c r="B69" s="137"/>
      <c r="C69" s="137"/>
      <c r="D69" s="139"/>
      <c r="E69" s="137"/>
      <c r="F69" s="137"/>
      <c r="G69" s="137"/>
      <c r="H69" s="137"/>
      <c r="I69" s="137"/>
      <c r="J69" s="137"/>
      <c r="K69" s="139"/>
      <c r="L69" s="137"/>
      <c r="M69" s="139"/>
    </row>
    <row r="70" spans="1:13" ht="14.25">
      <c r="A70" s="211" t="s">
        <v>734</v>
      </c>
      <c r="B70" s="137"/>
      <c r="C70" s="137"/>
      <c r="D70" s="137"/>
      <c r="E70" s="137"/>
      <c r="F70" s="137"/>
      <c r="G70" s="137"/>
      <c r="H70" s="138"/>
      <c r="I70" s="138"/>
      <c r="J70" s="138"/>
      <c r="K70" s="138"/>
      <c r="L70" s="138"/>
      <c r="M70" s="138"/>
    </row>
    <row r="71" spans="1:13" ht="14.25">
      <c r="A71" s="211" t="s">
        <v>735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</row>
    <row r="72" spans="1:13" ht="14.25">
      <c r="A72" s="103" t="s">
        <v>104</v>
      </c>
      <c r="B72" s="137"/>
      <c r="C72" s="137"/>
      <c r="D72" s="139"/>
      <c r="E72" s="137"/>
      <c r="F72" s="137"/>
      <c r="G72" s="137"/>
      <c r="H72" s="137"/>
      <c r="I72" s="137"/>
      <c r="J72" s="137"/>
      <c r="K72" s="137"/>
      <c r="L72" s="137"/>
      <c r="M72" s="137"/>
    </row>
    <row r="73" spans="1:13" ht="14.25">
      <c r="A73" s="103" t="s">
        <v>106</v>
      </c>
      <c r="B73" s="137"/>
      <c r="C73" s="137"/>
      <c r="D73" s="139"/>
      <c r="E73" s="139"/>
      <c r="F73" s="139"/>
      <c r="G73" s="137"/>
      <c r="H73" s="139"/>
      <c r="I73" s="139"/>
      <c r="J73" s="138"/>
      <c r="K73" s="139"/>
      <c r="L73" s="139"/>
      <c r="M73" s="138"/>
    </row>
    <row r="74" spans="1:13" ht="14.25">
      <c r="A74" s="211" t="s">
        <v>726</v>
      </c>
      <c r="B74" s="137"/>
      <c r="C74" s="137"/>
      <c r="D74" s="139"/>
      <c r="E74" s="139"/>
      <c r="F74" s="139"/>
      <c r="G74" s="137"/>
      <c r="H74" s="139"/>
      <c r="I74" s="139"/>
      <c r="J74" s="138"/>
      <c r="K74" s="139"/>
      <c r="L74" s="139"/>
      <c r="M74" s="138"/>
    </row>
    <row r="75" spans="1:13" ht="14.25">
      <c r="A75" s="103" t="s">
        <v>107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8"/>
    </row>
    <row r="76" spans="1:13" ht="14.25">
      <c r="A76" s="103" t="s">
        <v>108</v>
      </c>
      <c r="B76" s="137"/>
      <c r="C76" s="137"/>
      <c r="D76" s="137"/>
      <c r="E76" s="137"/>
      <c r="F76" s="137"/>
      <c r="G76" s="137"/>
      <c r="H76" s="137"/>
      <c r="I76" s="137"/>
      <c r="J76" s="139"/>
      <c r="K76" s="137"/>
      <c r="L76" s="137"/>
      <c r="M76" s="139"/>
    </row>
    <row r="77" spans="1:13" ht="14.25">
      <c r="A77" s="103" t="s">
        <v>109</v>
      </c>
      <c r="B77" s="137"/>
      <c r="C77" s="139"/>
      <c r="D77" s="139"/>
      <c r="E77" s="139"/>
      <c r="F77" s="139"/>
      <c r="G77" s="137"/>
      <c r="H77" s="139"/>
      <c r="I77" s="139"/>
      <c r="J77" s="139"/>
      <c r="K77" s="139"/>
      <c r="L77" s="139"/>
      <c r="M77" s="139"/>
    </row>
    <row r="78" spans="1:13" ht="14.25">
      <c r="A78" s="103" t="s">
        <v>110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9"/>
    </row>
    <row r="79" spans="1:13" ht="14.25">
      <c r="A79" s="211" t="s">
        <v>702</v>
      </c>
      <c r="B79" s="137"/>
      <c r="C79" s="138"/>
      <c r="D79" s="138"/>
      <c r="E79" s="137"/>
      <c r="F79" s="138"/>
      <c r="G79" s="139"/>
      <c r="H79" s="137"/>
      <c r="I79" s="138"/>
      <c r="J79" s="137"/>
      <c r="K79" s="138"/>
      <c r="L79" s="137"/>
      <c r="M79" s="138"/>
    </row>
    <row r="80" spans="1:13" ht="14.25">
      <c r="A80" s="211" t="s">
        <v>736</v>
      </c>
      <c r="B80" s="137"/>
      <c r="C80" s="137"/>
      <c r="D80" s="139"/>
      <c r="E80" s="137"/>
      <c r="F80" s="138"/>
      <c r="G80" s="137"/>
      <c r="H80" s="137"/>
      <c r="I80" s="137"/>
      <c r="J80" s="137"/>
      <c r="K80" s="139"/>
      <c r="L80" s="137"/>
      <c r="M80" s="139"/>
    </row>
    <row r="81" spans="1:13" ht="14.25">
      <c r="A81" s="211" t="s">
        <v>737</v>
      </c>
      <c r="B81" s="137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</row>
    <row r="82" spans="1:13" ht="14.25">
      <c r="A82" s="211" t="s">
        <v>738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8"/>
    </row>
    <row r="83" spans="1:13" ht="14.25">
      <c r="A83" s="103" t="s">
        <v>111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</row>
    <row r="84" spans="1:13" ht="14.25">
      <c r="A84" s="211" t="s">
        <v>702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</row>
    <row r="85" spans="1:13" ht="14.25">
      <c r="A85" s="211" t="s">
        <v>739</v>
      </c>
      <c r="B85" s="137"/>
      <c r="C85" s="138"/>
      <c r="D85" s="138"/>
      <c r="E85" s="138"/>
      <c r="F85" s="138"/>
      <c r="G85" s="138"/>
      <c r="H85" s="137"/>
      <c r="I85" s="137"/>
      <c r="J85" s="137"/>
      <c r="K85" s="138"/>
      <c r="L85" s="138"/>
      <c r="M85" s="138"/>
    </row>
    <row r="86" spans="1:13" ht="14.25">
      <c r="A86" s="138"/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</row>
    <row r="87" spans="1:13" ht="14.25">
      <c r="A87" s="105" t="s">
        <v>114</v>
      </c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</sheetData>
  <sheetProtection/>
  <mergeCells count="1">
    <mergeCell ref="A1:M1"/>
  </mergeCells>
  <printOptions/>
  <pageMargins left="0.75" right="0.75" top="1" bottom="1" header="0.5" footer="0.5"/>
  <pageSetup fitToHeight="1" fitToWidth="1" orientation="portrait" paperSize="9" scale="5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"/>
  <sheetViews>
    <sheetView zoomScaleSheetLayoutView="100" workbookViewId="0" topLeftCell="A1">
      <selection activeCell="C7" sqref="C7"/>
    </sheetView>
  </sheetViews>
  <sheetFormatPr defaultColWidth="9.00390625" defaultRowHeight="14.25"/>
  <cols>
    <col min="1" max="1" width="7.50390625" style="7" customWidth="1"/>
    <col min="2" max="2" width="47.50390625" style="7" customWidth="1"/>
    <col min="3" max="3" width="25.00390625" style="7" customWidth="1"/>
    <col min="4" max="4" width="8.625" style="7" customWidth="1"/>
    <col min="5" max="16384" width="9.00390625" style="7" customWidth="1"/>
  </cols>
  <sheetData>
    <row r="1" spans="1:3" ht="57.75" customHeight="1">
      <c r="A1" s="150" t="s">
        <v>740</v>
      </c>
      <c r="B1" s="150"/>
      <c r="C1" s="150"/>
    </row>
    <row r="2" spans="1:3" s="47" customFormat="1" ht="21" customHeight="1">
      <c r="A2" s="44" t="s">
        <v>741</v>
      </c>
      <c r="B2" s="44"/>
      <c r="C2" s="45" t="s">
        <v>56</v>
      </c>
    </row>
    <row r="3" spans="1:3" ht="33" customHeight="1">
      <c r="A3" s="76" t="s">
        <v>742</v>
      </c>
      <c r="B3" s="76" t="s">
        <v>743</v>
      </c>
      <c r="C3" s="76" t="s">
        <v>744</v>
      </c>
    </row>
    <row r="4" spans="1:3" ht="43.5" customHeight="1">
      <c r="A4" s="194">
        <v>1</v>
      </c>
      <c r="B4" s="209" t="s">
        <v>745</v>
      </c>
      <c r="C4" s="194">
        <v>2100</v>
      </c>
    </row>
    <row r="5" spans="1:3" ht="49.5" customHeight="1">
      <c r="A5" s="194">
        <v>2</v>
      </c>
      <c r="B5" s="195" t="s">
        <v>746</v>
      </c>
      <c r="C5" s="195">
        <v>3600</v>
      </c>
    </row>
    <row r="6" spans="1:3" ht="49.5" customHeight="1">
      <c r="A6" s="194" t="s">
        <v>747</v>
      </c>
      <c r="B6" s="194"/>
      <c r="C6" s="195">
        <f>C4+C5</f>
        <v>5700</v>
      </c>
    </row>
    <row r="7" ht="36" customHeight="1"/>
    <row r="8" ht="22.5" customHeight="1"/>
  </sheetData>
  <sheetProtection/>
  <mergeCells count="3">
    <mergeCell ref="A1:C1"/>
    <mergeCell ref="A2:B2"/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3"/>
  <sheetViews>
    <sheetView zoomScaleSheetLayoutView="100" workbookViewId="0" topLeftCell="A21">
      <selection activeCell="A50" sqref="A50"/>
    </sheetView>
  </sheetViews>
  <sheetFormatPr defaultColWidth="9.00390625" defaultRowHeight="14.25"/>
  <cols>
    <col min="1" max="1" width="91.75390625" style="347" customWidth="1"/>
    <col min="2" max="2" width="5.625" style="347" customWidth="1"/>
    <col min="3" max="16384" width="9.00390625" style="347" customWidth="1"/>
  </cols>
  <sheetData>
    <row r="1" ht="45" customHeight="1">
      <c r="A1" s="348" t="s">
        <v>3</v>
      </c>
    </row>
    <row r="2" ht="33.75" customHeight="1">
      <c r="A2" s="349" t="s">
        <v>4</v>
      </c>
    </row>
    <row r="3" ht="24.75" customHeight="1">
      <c r="A3" s="350" t="s">
        <v>5</v>
      </c>
    </row>
    <row r="4" ht="24.75" customHeight="1">
      <c r="A4" s="350" t="s">
        <v>6</v>
      </c>
    </row>
    <row r="5" ht="24.75" customHeight="1">
      <c r="A5" s="350" t="s">
        <v>7</v>
      </c>
    </row>
    <row r="6" ht="24.75" customHeight="1">
      <c r="A6" s="350" t="s">
        <v>8</v>
      </c>
    </row>
    <row r="7" ht="24.75" customHeight="1">
      <c r="A7" s="350" t="s">
        <v>9</v>
      </c>
    </row>
    <row r="8" ht="24.75" customHeight="1">
      <c r="A8" s="350" t="s">
        <v>10</v>
      </c>
    </row>
    <row r="9" ht="24.75" customHeight="1">
      <c r="A9" s="350" t="s">
        <v>11</v>
      </c>
    </row>
    <row r="10" ht="24.75" customHeight="1">
      <c r="A10" s="350" t="s">
        <v>12</v>
      </c>
    </row>
    <row r="11" ht="24.75" customHeight="1">
      <c r="A11" s="350" t="s">
        <v>13</v>
      </c>
    </row>
    <row r="12" ht="24.75" customHeight="1">
      <c r="A12" s="350" t="s">
        <v>14</v>
      </c>
    </row>
    <row r="13" ht="24.75" customHeight="1">
      <c r="A13" s="350" t="s">
        <v>15</v>
      </c>
    </row>
    <row r="14" ht="24.75" customHeight="1">
      <c r="A14" s="350" t="s">
        <v>16</v>
      </c>
    </row>
    <row r="15" ht="24.75" customHeight="1">
      <c r="A15" s="351" t="s">
        <v>15</v>
      </c>
    </row>
    <row r="16" ht="24.75" customHeight="1">
      <c r="A16" s="351" t="s">
        <v>17</v>
      </c>
    </row>
    <row r="17" s="345" customFormat="1" ht="24.75" customHeight="1">
      <c r="A17" s="352" t="s">
        <v>18</v>
      </c>
    </row>
    <row r="18" ht="24.75" customHeight="1">
      <c r="A18" s="351" t="s">
        <v>19</v>
      </c>
    </row>
    <row r="19" s="345" customFormat="1" ht="24.75" customHeight="1">
      <c r="A19" s="352" t="s">
        <v>20</v>
      </c>
    </row>
    <row r="20" s="345" customFormat="1" ht="24.75" customHeight="1">
      <c r="A20" s="352" t="s">
        <v>21</v>
      </c>
    </row>
    <row r="21" ht="24.75" customHeight="1">
      <c r="A21" s="351" t="s">
        <v>22</v>
      </c>
    </row>
    <row r="22" ht="24.75" customHeight="1">
      <c r="A22" s="349" t="s">
        <v>23</v>
      </c>
    </row>
    <row r="23" ht="24.75" customHeight="1">
      <c r="A23" s="350" t="s">
        <v>24</v>
      </c>
    </row>
    <row r="24" ht="24.75" customHeight="1">
      <c r="A24" s="350" t="s">
        <v>25</v>
      </c>
    </row>
    <row r="25" ht="24.75" customHeight="1">
      <c r="A25" s="350" t="s">
        <v>26</v>
      </c>
    </row>
    <row r="26" ht="24.75" customHeight="1">
      <c r="A26" s="350" t="s">
        <v>27</v>
      </c>
    </row>
    <row r="27" s="345" customFormat="1" ht="24.75" customHeight="1">
      <c r="A27" s="353" t="s">
        <v>28</v>
      </c>
    </row>
    <row r="28" ht="24.75" customHeight="1">
      <c r="A28" s="351" t="s">
        <v>29</v>
      </c>
    </row>
    <row r="29" ht="24.75" customHeight="1">
      <c r="A29" s="351" t="s">
        <v>30</v>
      </c>
    </row>
    <row r="30" s="345" customFormat="1" ht="24.75" customHeight="1">
      <c r="A30" s="352" t="s">
        <v>31</v>
      </c>
    </row>
    <row r="31" s="345" customFormat="1" ht="24.75" customHeight="1">
      <c r="A31" s="354" t="s">
        <v>32</v>
      </c>
    </row>
    <row r="32" s="345" customFormat="1" ht="24.75" customHeight="1">
      <c r="A32" s="355" t="s">
        <v>33</v>
      </c>
    </row>
    <row r="33" s="345" customFormat="1" ht="24.75" customHeight="1">
      <c r="A33" s="352" t="s">
        <v>34</v>
      </c>
    </row>
    <row r="34" s="345" customFormat="1" ht="24.75" customHeight="1">
      <c r="A34" s="352" t="s">
        <v>35</v>
      </c>
    </row>
    <row r="35" s="345" customFormat="1" ht="24.75" customHeight="1">
      <c r="A35" s="352" t="s">
        <v>36</v>
      </c>
    </row>
    <row r="36" s="345" customFormat="1" ht="24.75" customHeight="1">
      <c r="A36" s="352" t="s">
        <v>37</v>
      </c>
    </row>
    <row r="37" ht="24.75" customHeight="1">
      <c r="A37" s="349" t="s">
        <v>38</v>
      </c>
    </row>
    <row r="38" s="345" customFormat="1" ht="24.75" customHeight="1">
      <c r="A38" s="355" t="s">
        <v>39</v>
      </c>
    </row>
    <row r="39" s="345" customFormat="1" ht="24.75" customHeight="1">
      <c r="A39" s="355" t="s">
        <v>40</v>
      </c>
    </row>
    <row r="40" s="345" customFormat="1" ht="24.75" customHeight="1">
      <c r="A40" s="352" t="s">
        <v>41</v>
      </c>
    </row>
    <row r="41" s="345" customFormat="1" ht="24.75" customHeight="1">
      <c r="A41" s="352" t="s">
        <v>42</v>
      </c>
    </row>
    <row r="42" s="345" customFormat="1" ht="24.75" customHeight="1">
      <c r="A42" s="352" t="s">
        <v>43</v>
      </c>
    </row>
    <row r="43" s="345" customFormat="1" ht="24.75" customHeight="1">
      <c r="A43" s="352" t="s">
        <v>44</v>
      </c>
    </row>
    <row r="44" s="345" customFormat="1" ht="24.75" customHeight="1">
      <c r="A44" s="352" t="s">
        <v>45</v>
      </c>
    </row>
    <row r="45" s="345" customFormat="1" ht="24.75" customHeight="1">
      <c r="A45" s="352" t="s">
        <v>46</v>
      </c>
    </row>
    <row r="46" s="345" customFormat="1" ht="24.75" customHeight="1">
      <c r="A46" s="352" t="s">
        <v>47</v>
      </c>
    </row>
    <row r="47" ht="24.75" customHeight="1">
      <c r="A47" s="349" t="s">
        <v>48</v>
      </c>
    </row>
    <row r="48" spans="1:36" ht="24.75" customHeight="1">
      <c r="A48" s="351" t="s">
        <v>49</v>
      </c>
      <c r="B48" s="351"/>
      <c r="C48" s="351"/>
      <c r="D48" s="351"/>
      <c r="E48" s="351"/>
      <c r="F48" s="351"/>
      <c r="G48" s="351" t="s">
        <v>50</v>
      </c>
      <c r="H48" s="351" t="s">
        <v>50</v>
      </c>
      <c r="I48" s="351" t="s">
        <v>50</v>
      </c>
      <c r="J48" s="351" t="s">
        <v>50</v>
      </c>
      <c r="K48" s="351" t="s">
        <v>50</v>
      </c>
      <c r="L48" s="351" t="s">
        <v>50</v>
      </c>
      <c r="M48" s="351" t="s">
        <v>50</v>
      </c>
      <c r="N48" s="351" t="s">
        <v>50</v>
      </c>
      <c r="O48" s="351" t="s">
        <v>50</v>
      </c>
      <c r="P48" s="351" t="s">
        <v>50</v>
      </c>
      <c r="Q48" s="351" t="s">
        <v>50</v>
      </c>
      <c r="R48" s="351" t="s">
        <v>50</v>
      </c>
      <c r="S48" s="351" t="s">
        <v>50</v>
      </c>
      <c r="T48" s="351" t="s">
        <v>50</v>
      </c>
      <c r="U48" s="351" t="s">
        <v>50</v>
      </c>
      <c r="V48" s="351" t="s">
        <v>50</v>
      </c>
      <c r="W48" s="351" t="s">
        <v>50</v>
      </c>
      <c r="X48" s="351" t="s">
        <v>50</v>
      </c>
      <c r="Y48" s="351" t="s">
        <v>50</v>
      </c>
      <c r="Z48" s="351" t="s">
        <v>50</v>
      </c>
      <c r="AA48" s="351" t="s">
        <v>50</v>
      </c>
      <c r="AB48" s="351" t="s">
        <v>50</v>
      </c>
      <c r="AC48" s="351" t="s">
        <v>50</v>
      </c>
      <c r="AD48" s="351" t="s">
        <v>50</v>
      </c>
      <c r="AE48" s="351" t="s">
        <v>50</v>
      </c>
      <c r="AF48" s="351" t="s">
        <v>50</v>
      </c>
      <c r="AG48" s="351" t="s">
        <v>50</v>
      </c>
      <c r="AH48" s="351" t="s">
        <v>50</v>
      </c>
      <c r="AI48" s="351" t="s">
        <v>50</v>
      </c>
      <c r="AJ48" s="351" t="s">
        <v>50</v>
      </c>
    </row>
    <row r="49" ht="24.75" customHeight="1">
      <c r="A49" s="351" t="s">
        <v>51</v>
      </c>
    </row>
    <row r="50" ht="21.75" customHeight="1">
      <c r="A50" s="351" t="s">
        <v>52</v>
      </c>
    </row>
    <row r="51" ht="21.75" customHeight="1">
      <c r="A51" s="351" t="s">
        <v>53</v>
      </c>
    </row>
    <row r="52" s="346" customFormat="1" ht="21" customHeight="1">
      <c r="A52" s="356"/>
    </row>
    <row r="53" s="346" customFormat="1" ht="21" customHeight="1">
      <c r="A53" s="35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34.75390625" style="202" customWidth="1"/>
    <col min="2" max="3" width="22.25390625" style="202" customWidth="1"/>
    <col min="4" max="16384" width="9.00390625" style="202" customWidth="1"/>
  </cols>
  <sheetData>
    <row r="1" spans="1:3" ht="42" customHeight="1">
      <c r="A1" s="150" t="s">
        <v>748</v>
      </c>
      <c r="B1" s="150"/>
      <c r="C1" s="150"/>
    </row>
    <row r="2" spans="1:3" s="2" customFormat="1" ht="18" customHeight="1">
      <c r="A2" s="44" t="s">
        <v>749</v>
      </c>
      <c r="B2" s="44"/>
      <c r="C2" s="189" t="s">
        <v>56</v>
      </c>
    </row>
    <row r="3" spans="1:3" ht="21.75" customHeight="1">
      <c r="A3" s="207" t="s">
        <v>750</v>
      </c>
      <c r="B3" s="208"/>
      <c r="C3" s="208"/>
    </row>
    <row r="4" spans="1:3" ht="21.75" customHeight="1">
      <c r="A4" s="154" t="s">
        <v>751</v>
      </c>
      <c r="B4" s="50" t="s">
        <v>58</v>
      </c>
      <c r="C4" s="50" t="s">
        <v>60</v>
      </c>
    </row>
    <row r="5" spans="1:3" ht="21.75" customHeight="1">
      <c r="A5" s="171" t="s">
        <v>752</v>
      </c>
      <c r="B5" s="172">
        <v>12605</v>
      </c>
      <c r="C5" s="172">
        <v>13471</v>
      </c>
    </row>
    <row r="6" spans="1:3" ht="21.75" customHeight="1">
      <c r="A6" s="171" t="s">
        <v>753</v>
      </c>
      <c r="B6" s="172">
        <v>98</v>
      </c>
      <c r="C6" s="172">
        <v>134</v>
      </c>
    </row>
    <row r="7" spans="1:3" ht="21.75" customHeight="1">
      <c r="A7" s="171" t="s">
        <v>754</v>
      </c>
      <c r="B7" s="172">
        <v>20</v>
      </c>
      <c r="C7" s="172">
        <v>21</v>
      </c>
    </row>
    <row r="8" spans="1:3" ht="21.75" customHeight="1">
      <c r="A8" s="171" t="s">
        <v>755</v>
      </c>
      <c r="B8" s="172">
        <v>165</v>
      </c>
      <c r="C8" s="172">
        <v>102</v>
      </c>
    </row>
    <row r="9" spans="1:3" ht="21.75" customHeight="1">
      <c r="A9" s="169"/>
      <c r="B9" s="161"/>
      <c r="C9" s="161"/>
    </row>
    <row r="10" spans="1:3" ht="21.75" customHeight="1">
      <c r="A10" s="169"/>
      <c r="B10" s="161"/>
      <c r="C10" s="161"/>
    </row>
    <row r="11" spans="1:3" ht="21.75" customHeight="1">
      <c r="A11" s="169"/>
      <c r="B11" s="172"/>
      <c r="C11" s="172"/>
    </row>
    <row r="12" spans="1:3" ht="21.75" customHeight="1">
      <c r="A12" s="169"/>
      <c r="B12" s="172"/>
      <c r="C12" s="172"/>
    </row>
    <row r="13" spans="1:3" ht="21.75" customHeight="1">
      <c r="A13" s="192" t="s">
        <v>756</v>
      </c>
      <c r="B13" s="185">
        <f>B5+B6+B7+B8</f>
        <v>12888</v>
      </c>
      <c r="C13" s="185">
        <f>C5+C6+C7+C8</f>
        <v>13728</v>
      </c>
    </row>
    <row r="14" spans="1:3" ht="21.75" customHeight="1">
      <c r="A14" s="169" t="s">
        <v>757</v>
      </c>
      <c r="B14" s="161">
        <v>543</v>
      </c>
      <c r="C14" s="161">
        <v>1188</v>
      </c>
    </row>
    <row r="15" spans="1:3" ht="21.75" customHeight="1">
      <c r="A15" s="169" t="s">
        <v>758</v>
      </c>
      <c r="B15" s="161">
        <v>1177</v>
      </c>
      <c r="C15" s="161">
        <v>1049</v>
      </c>
    </row>
    <row r="16" spans="1:3" ht="21.75" customHeight="1">
      <c r="A16" s="169" t="s">
        <v>759</v>
      </c>
      <c r="B16" s="161">
        <v>37693</v>
      </c>
      <c r="C16" s="161">
        <v>31898</v>
      </c>
    </row>
    <row r="17" spans="1:3" ht="21.75" customHeight="1">
      <c r="A17" s="169" t="s">
        <v>760</v>
      </c>
      <c r="B17" s="161">
        <v>1866</v>
      </c>
      <c r="C17" s="161">
        <v>7996</v>
      </c>
    </row>
    <row r="18" spans="1:3" ht="21.75" customHeight="1">
      <c r="A18" s="169"/>
      <c r="B18" s="161"/>
      <c r="C18" s="161"/>
    </row>
    <row r="19" spans="1:3" ht="21.75" customHeight="1">
      <c r="A19" s="192" t="s">
        <v>761</v>
      </c>
      <c r="B19" s="185">
        <f>B13+B14+B15+B16+B17</f>
        <v>54167</v>
      </c>
      <c r="C19" s="185">
        <f>C13+C14+C15+C16+C17</f>
        <v>55859</v>
      </c>
    </row>
    <row r="20" ht="21.75" customHeight="1"/>
    <row r="21" ht="21.75" customHeight="1"/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B4" sqref="B4:C19"/>
    </sheetView>
  </sheetViews>
  <sheetFormatPr defaultColWidth="9.00390625" defaultRowHeight="14.25"/>
  <cols>
    <col min="1" max="1" width="37.50390625" style="202" customWidth="1"/>
    <col min="2" max="3" width="23.625" style="202" customWidth="1"/>
    <col min="4" max="4" width="30.75390625" style="202" customWidth="1"/>
    <col min="5" max="5" width="15.25390625" style="203" customWidth="1"/>
    <col min="6" max="6" width="15.625" style="203" customWidth="1"/>
    <col min="7" max="16384" width="9.00390625" style="202" customWidth="1"/>
  </cols>
  <sheetData>
    <row r="1" spans="1:6" ht="42" customHeight="1">
      <c r="A1" s="150" t="s">
        <v>762</v>
      </c>
      <c r="B1" s="150"/>
      <c r="C1" s="150"/>
      <c r="D1" s="204"/>
      <c r="E1" s="204"/>
      <c r="F1" s="204"/>
    </row>
    <row r="2" spans="1:4" s="2" customFormat="1" ht="18" customHeight="1">
      <c r="A2" s="44" t="s">
        <v>763</v>
      </c>
      <c r="B2" s="44"/>
      <c r="C2" s="189" t="s">
        <v>56</v>
      </c>
      <c r="D2" s="47"/>
    </row>
    <row r="3" spans="1:6" ht="21.75" customHeight="1">
      <c r="A3" s="184" t="s">
        <v>764</v>
      </c>
      <c r="B3" s="184"/>
      <c r="C3" s="184"/>
      <c r="E3" s="202"/>
      <c r="F3" s="202"/>
    </row>
    <row r="4" spans="1:6" ht="21.75" customHeight="1">
      <c r="A4" s="50" t="s">
        <v>751</v>
      </c>
      <c r="B4" s="50" t="s">
        <v>58</v>
      </c>
      <c r="C4" s="50" t="s">
        <v>60</v>
      </c>
      <c r="E4" s="202"/>
      <c r="F4" s="202"/>
    </row>
    <row r="5" spans="1:6" ht="21.75" customHeight="1">
      <c r="A5" s="178" t="s">
        <v>765</v>
      </c>
      <c r="B5" s="161"/>
      <c r="C5" s="161">
        <v>2</v>
      </c>
      <c r="E5" s="202"/>
      <c r="F5" s="202"/>
    </row>
    <row r="6" spans="1:6" ht="21.75" customHeight="1">
      <c r="A6" s="178" t="s">
        <v>766</v>
      </c>
      <c r="B6" s="161">
        <v>229</v>
      </c>
      <c r="C6" s="161">
        <v>183</v>
      </c>
      <c r="E6" s="202"/>
      <c r="F6" s="202"/>
    </row>
    <row r="7" spans="1:6" ht="21.75" customHeight="1">
      <c r="A7" s="178" t="s">
        <v>767</v>
      </c>
      <c r="B7" s="161">
        <v>27803</v>
      </c>
      <c r="C7" s="161">
        <v>11930</v>
      </c>
      <c r="E7" s="202"/>
      <c r="F7" s="202"/>
    </row>
    <row r="8" spans="1:6" ht="21.75" customHeight="1">
      <c r="A8" s="182" t="s">
        <v>768</v>
      </c>
      <c r="B8" s="180">
        <v>1913</v>
      </c>
      <c r="C8" s="180">
        <v>2996</v>
      </c>
      <c r="E8" s="202"/>
      <c r="F8" s="202"/>
    </row>
    <row r="9" spans="1:6" ht="21.75" customHeight="1">
      <c r="A9" s="182" t="s">
        <v>769</v>
      </c>
      <c r="B9" s="161">
        <v>22720</v>
      </c>
      <c r="C9" s="161">
        <v>32564</v>
      </c>
      <c r="E9" s="202"/>
      <c r="F9" s="202"/>
    </row>
    <row r="10" spans="1:6" ht="21.75" customHeight="1">
      <c r="A10" s="182" t="s">
        <v>770</v>
      </c>
      <c r="B10" s="183">
        <v>40</v>
      </c>
      <c r="C10" s="183">
        <v>67</v>
      </c>
      <c r="E10" s="202"/>
      <c r="F10" s="202"/>
    </row>
    <row r="11" spans="1:6" ht="21.75" customHeight="1">
      <c r="A11" s="182" t="s">
        <v>771</v>
      </c>
      <c r="B11" s="161"/>
      <c r="C11" s="161"/>
      <c r="E11" s="202"/>
      <c r="F11" s="202"/>
    </row>
    <row r="12" spans="1:6" ht="21.75" customHeight="1">
      <c r="A12" s="182" t="s">
        <v>772</v>
      </c>
      <c r="B12" s="161"/>
      <c r="C12" s="161">
        <v>652</v>
      </c>
      <c r="E12" s="202"/>
      <c r="F12" s="202"/>
    </row>
    <row r="13" spans="1:6" ht="21.75" customHeight="1">
      <c r="A13" s="184" t="s">
        <v>773</v>
      </c>
      <c r="B13" s="185">
        <f>SUM(B5:B11)</f>
        <v>52705</v>
      </c>
      <c r="C13" s="185">
        <f>SUM(C5:C11)</f>
        <v>47742</v>
      </c>
      <c r="E13" s="202"/>
      <c r="F13" s="202"/>
    </row>
    <row r="14" spans="1:6" ht="21.75" customHeight="1">
      <c r="A14" s="186" t="s">
        <v>774</v>
      </c>
      <c r="B14" s="161">
        <v>254</v>
      </c>
      <c r="C14" s="161">
        <v>5000</v>
      </c>
      <c r="E14" s="202"/>
      <c r="F14" s="202"/>
    </row>
    <row r="15" spans="1:6" ht="21.75" customHeight="1">
      <c r="A15" s="186" t="s">
        <v>775</v>
      </c>
      <c r="B15" s="161"/>
      <c r="C15" s="161">
        <v>2500</v>
      </c>
      <c r="E15" s="202"/>
      <c r="F15" s="202"/>
    </row>
    <row r="16" spans="1:6" ht="21.75" customHeight="1">
      <c r="A16" s="186" t="s">
        <v>776</v>
      </c>
      <c r="B16" s="161">
        <v>20</v>
      </c>
      <c r="C16" s="161"/>
      <c r="E16" s="202"/>
      <c r="F16" s="202"/>
    </row>
    <row r="17" spans="1:6" ht="21.75" customHeight="1">
      <c r="A17" s="186" t="s">
        <v>777</v>
      </c>
      <c r="B17" s="161">
        <v>1188</v>
      </c>
      <c r="C17" s="161">
        <v>617</v>
      </c>
      <c r="E17" s="202"/>
      <c r="F17" s="202"/>
    </row>
    <row r="18" spans="1:6" ht="21.75" customHeight="1">
      <c r="A18" s="205"/>
      <c r="B18" s="161"/>
      <c r="C18" s="161"/>
      <c r="E18" s="202"/>
      <c r="F18" s="202"/>
    </row>
    <row r="19" spans="1:6" ht="21.75" customHeight="1">
      <c r="A19" s="184" t="s">
        <v>778</v>
      </c>
      <c r="B19" s="26">
        <f>B13+B14+B16+B17</f>
        <v>54167</v>
      </c>
      <c r="C19" s="26">
        <f>C13+C14+C15+C17</f>
        <v>55859</v>
      </c>
      <c r="E19" s="202"/>
      <c r="F19" s="202"/>
    </row>
    <row r="20" ht="21.75" customHeight="1"/>
    <row r="21" ht="21.75" customHeight="1"/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SheetLayoutView="100" workbookViewId="0" topLeftCell="A1">
      <selection activeCell="B19" sqref="B19:C19"/>
    </sheetView>
  </sheetViews>
  <sheetFormatPr defaultColWidth="9.00390625" defaultRowHeight="14.25"/>
  <cols>
    <col min="1" max="1" width="34.75390625" style="202" customWidth="1"/>
    <col min="2" max="2" width="18.75390625" style="202" customWidth="1"/>
    <col min="3" max="3" width="19.50390625" style="202" customWidth="1"/>
    <col min="4" max="253" width="9.00390625" style="202" customWidth="1"/>
    <col min="254" max="16384" width="9.00390625" style="206" customWidth="1"/>
  </cols>
  <sheetData>
    <row r="1" spans="1:3" ht="42" customHeight="1">
      <c r="A1" s="150" t="s">
        <v>779</v>
      </c>
      <c r="B1" s="150"/>
      <c r="C1" s="150"/>
    </row>
    <row r="2" spans="1:3" s="2" customFormat="1" ht="18" customHeight="1">
      <c r="A2" s="44" t="s">
        <v>749</v>
      </c>
      <c r="B2" s="44"/>
      <c r="C2" s="189" t="s">
        <v>56</v>
      </c>
    </row>
    <row r="3" spans="1:3" ht="21.75" customHeight="1">
      <c r="A3" s="207" t="s">
        <v>750</v>
      </c>
      <c r="B3" s="208"/>
      <c r="C3" s="208"/>
    </row>
    <row r="4" spans="1:3" ht="21.75" customHeight="1">
      <c r="A4" s="154" t="s">
        <v>751</v>
      </c>
      <c r="B4" s="50" t="s">
        <v>58</v>
      </c>
      <c r="C4" s="50" t="s">
        <v>60</v>
      </c>
    </row>
    <row r="5" spans="1:3" ht="21.75" customHeight="1">
      <c r="A5" s="171" t="s">
        <v>752</v>
      </c>
      <c r="B5" s="172">
        <v>12605</v>
      </c>
      <c r="C5" s="172">
        <v>13471</v>
      </c>
    </row>
    <row r="6" spans="1:3" ht="21.75" customHeight="1">
      <c r="A6" s="171" t="s">
        <v>753</v>
      </c>
      <c r="B6" s="172">
        <v>98</v>
      </c>
      <c r="C6" s="172">
        <v>134</v>
      </c>
    </row>
    <row r="7" spans="1:3" ht="21.75" customHeight="1">
      <c r="A7" s="171" t="s">
        <v>754</v>
      </c>
      <c r="B7" s="172">
        <v>20</v>
      </c>
      <c r="C7" s="172">
        <v>21</v>
      </c>
    </row>
    <row r="8" spans="1:3" ht="21.75" customHeight="1">
      <c r="A8" s="171" t="s">
        <v>755</v>
      </c>
      <c r="B8" s="172">
        <v>165</v>
      </c>
      <c r="C8" s="172">
        <v>102</v>
      </c>
    </row>
    <row r="9" spans="1:3" ht="21.75" customHeight="1">
      <c r="A9" s="169"/>
      <c r="B9" s="161"/>
      <c r="C9" s="161"/>
    </row>
    <row r="10" spans="1:3" ht="21.75" customHeight="1">
      <c r="A10" s="169"/>
      <c r="B10" s="161"/>
      <c r="C10" s="161"/>
    </row>
    <row r="11" spans="1:3" ht="21.75" customHeight="1">
      <c r="A11" s="169"/>
      <c r="B11" s="172"/>
      <c r="C11" s="172"/>
    </row>
    <row r="12" spans="1:3" ht="21.75" customHeight="1">
      <c r="A12" s="169"/>
      <c r="B12" s="172"/>
      <c r="C12" s="172"/>
    </row>
    <row r="13" spans="1:3" ht="21.75" customHeight="1">
      <c r="A13" s="192" t="s">
        <v>756</v>
      </c>
      <c r="B13" s="185">
        <f>B5+B6+B7+B8</f>
        <v>12888</v>
      </c>
      <c r="C13" s="185">
        <f>C5+C6+C7+C8</f>
        <v>13728</v>
      </c>
    </row>
    <row r="14" spans="1:3" ht="21.75" customHeight="1">
      <c r="A14" s="169" t="s">
        <v>757</v>
      </c>
      <c r="B14" s="161">
        <v>543</v>
      </c>
      <c r="C14" s="161">
        <v>1188</v>
      </c>
    </row>
    <row r="15" spans="1:3" ht="21.75" customHeight="1">
      <c r="A15" s="169" t="s">
        <v>758</v>
      </c>
      <c r="B15" s="161">
        <v>1177</v>
      </c>
      <c r="C15" s="161">
        <v>1049</v>
      </c>
    </row>
    <row r="16" spans="1:3" ht="21.75" customHeight="1">
      <c r="A16" s="169" t="s">
        <v>759</v>
      </c>
      <c r="B16" s="161">
        <v>37693</v>
      </c>
      <c r="C16" s="161">
        <v>31898</v>
      </c>
    </row>
    <row r="17" spans="1:3" ht="21.75" customHeight="1">
      <c r="A17" s="169" t="s">
        <v>760</v>
      </c>
      <c r="B17" s="161">
        <v>1866</v>
      </c>
      <c r="C17" s="161">
        <v>7996</v>
      </c>
    </row>
    <row r="18" spans="1:3" ht="21.75" customHeight="1">
      <c r="A18" s="169"/>
      <c r="B18" s="161"/>
      <c r="C18" s="161"/>
    </row>
    <row r="19" spans="1:3" ht="21.75" customHeight="1">
      <c r="A19" s="192" t="s">
        <v>761</v>
      </c>
      <c r="B19" s="185">
        <f>B13+B14+B15+B16+B17</f>
        <v>54167</v>
      </c>
      <c r="C19" s="185">
        <f>C13+C14+C15+C16+C17</f>
        <v>55859</v>
      </c>
    </row>
    <row r="20" ht="21.75" customHeight="1"/>
    <row r="21" ht="21.75" customHeight="1"/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C19" sqref="C19"/>
    </sheetView>
  </sheetViews>
  <sheetFormatPr defaultColWidth="9.00390625" defaultRowHeight="14.25"/>
  <cols>
    <col min="1" max="1" width="37.50390625" style="202" customWidth="1"/>
    <col min="2" max="2" width="23.625" style="202" customWidth="1"/>
    <col min="3" max="3" width="20.625" style="202" customWidth="1"/>
    <col min="4" max="4" width="30.75390625" style="202" customWidth="1"/>
    <col min="5" max="5" width="15.25390625" style="203" customWidth="1"/>
    <col min="6" max="6" width="15.625" style="203" customWidth="1"/>
    <col min="7" max="16384" width="9.00390625" style="202" customWidth="1"/>
  </cols>
  <sheetData>
    <row r="1" spans="1:6" ht="42" customHeight="1">
      <c r="A1" s="150" t="s">
        <v>780</v>
      </c>
      <c r="B1" s="150"/>
      <c r="C1" s="150"/>
      <c r="D1" s="204"/>
      <c r="E1" s="204"/>
      <c r="F1" s="204"/>
    </row>
    <row r="2" spans="1:4" s="2" customFormat="1" ht="18" customHeight="1">
      <c r="A2" s="44" t="s">
        <v>781</v>
      </c>
      <c r="B2" s="44"/>
      <c r="C2" s="189" t="s">
        <v>56</v>
      </c>
      <c r="D2" s="47"/>
    </row>
    <row r="3" spans="1:6" ht="21.75" customHeight="1">
      <c r="A3" s="184" t="s">
        <v>764</v>
      </c>
      <c r="B3" s="184"/>
      <c r="C3" s="184"/>
      <c r="E3" s="202"/>
      <c r="F3" s="202"/>
    </row>
    <row r="4" spans="1:6" ht="21.75" customHeight="1">
      <c r="A4" s="50" t="s">
        <v>751</v>
      </c>
      <c r="B4" s="50" t="s">
        <v>58</v>
      </c>
      <c r="C4" s="50" t="s">
        <v>60</v>
      </c>
      <c r="E4" s="202"/>
      <c r="F4" s="202"/>
    </row>
    <row r="5" spans="1:6" ht="21.75" customHeight="1">
      <c r="A5" s="178" t="s">
        <v>765</v>
      </c>
      <c r="B5" s="161"/>
      <c r="C5" s="161">
        <v>2</v>
      </c>
      <c r="E5" s="202"/>
      <c r="F5" s="202"/>
    </row>
    <row r="6" spans="1:6" ht="21.75" customHeight="1">
      <c r="A6" s="178" t="s">
        <v>766</v>
      </c>
      <c r="B6" s="161">
        <v>229</v>
      </c>
      <c r="C6" s="161">
        <v>183</v>
      </c>
      <c r="E6" s="202"/>
      <c r="F6" s="202"/>
    </row>
    <row r="7" spans="1:6" ht="21.75" customHeight="1">
      <c r="A7" s="178" t="s">
        <v>767</v>
      </c>
      <c r="B7" s="161">
        <v>27803</v>
      </c>
      <c r="C7" s="161">
        <v>11930</v>
      </c>
      <c r="E7" s="202"/>
      <c r="F7" s="202"/>
    </row>
    <row r="8" spans="1:6" ht="21.75" customHeight="1">
      <c r="A8" s="182" t="s">
        <v>768</v>
      </c>
      <c r="B8" s="180">
        <v>1913</v>
      </c>
      <c r="C8" s="180">
        <v>2996</v>
      </c>
      <c r="E8" s="202"/>
      <c r="F8" s="202"/>
    </row>
    <row r="9" spans="1:6" ht="21.75" customHeight="1">
      <c r="A9" s="182" t="s">
        <v>769</v>
      </c>
      <c r="B9" s="161">
        <v>22720</v>
      </c>
      <c r="C9" s="161">
        <v>32564</v>
      </c>
      <c r="E9" s="202"/>
      <c r="F9" s="202"/>
    </row>
    <row r="10" spans="1:6" ht="21.75" customHeight="1">
      <c r="A10" s="182" t="s">
        <v>770</v>
      </c>
      <c r="B10" s="183">
        <v>40</v>
      </c>
      <c r="C10" s="183">
        <v>67</v>
      </c>
      <c r="E10" s="202"/>
      <c r="F10" s="202"/>
    </row>
    <row r="11" spans="1:6" ht="21.75" customHeight="1">
      <c r="A11" s="182" t="s">
        <v>771</v>
      </c>
      <c r="B11" s="161"/>
      <c r="C11" s="161"/>
      <c r="E11" s="202"/>
      <c r="F11" s="202"/>
    </row>
    <row r="12" spans="1:6" ht="21.75" customHeight="1">
      <c r="A12" s="184" t="s">
        <v>773</v>
      </c>
      <c r="B12" s="185">
        <f>SUM(B5:B11)</f>
        <v>52705</v>
      </c>
      <c r="C12" s="185">
        <f>C5+C6+C7+C8+C9+C10</f>
        <v>47742</v>
      </c>
      <c r="E12" s="202"/>
      <c r="F12" s="202"/>
    </row>
    <row r="13" spans="1:6" ht="21.75" customHeight="1">
      <c r="A13" s="186" t="s">
        <v>774</v>
      </c>
      <c r="B13" s="161">
        <v>254</v>
      </c>
      <c r="C13" s="161">
        <v>5000</v>
      </c>
      <c r="E13" s="202"/>
      <c r="F13" s="202"/>
    </row>
    <row r="14" spans="1:6" ht="21.75" customHeight="1">
      <c r="A14" s="186" t="s">
        <v>775</v>
      </c>
      <c r="B14" s="161"/>
      <c r="C14" s="161">
        <v>2500</v>
      </c>
      <c r="E14" s="202"/>
      <c r="F14" s="202"/>
    </row>
    <row r="15" spans="1:6" ht="21.75" customHeight="1">
      <c r="A15" s="186" t="s">
        <v>776</v>
      </c>
      <c r="B15" s="161">
        <v>20</v>
      </c>
      <c r="C15" s="161"/>
      <c r="E15" s="202"/>
      <c r="F15" s="202"/>
    </row>
    <row r="16" spans="1:6" ht="21.75" customHeight="1">
      <c r="A16" s="186" t="s">
        <v>777</v>
      </c>
      <c r="B16" s="161">
        <v>1188</v>
      </c>
      <c r="C16" s="161">
        <v>617</v>
      </c>
      <c r="E16" s="202"/>
      <c r="F16" s="202"/>
    </row>
    <row r="17" spans="1:6" ht="21.75" customHeight="1">
      <c r="A17" s="205"/>
      <c r="B17" s="161"/>
      <c r="C17" s="161"/>
      <c r="E17" s="202"/>
      <c r="F17" s="202"/>
    </row>
    <row r="18" spans="1:6" ht="21.75" customHeight="1">
      <c r="A18" s="184" t="s">
        <v>778</v>
      </c>
      <c r="B18" s="26">
        <f>B12+B13+B15+B16</f>
        <v>54167</v>
      </c>
      <c r="C18" s="26">
        <f>C12+C13+C14+C16</f>
        <v>55859</v>
      </c>
      <c r="E18" s="202"/>
      <c r="F18" s="202"/>
    </row>
    <row r="19" ht="21.75" customHeight="1"/>
    <row r="20" ht="21.75" customHeight="1"/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C9" sqref="C9"/>
    </sheetView>
  </sheetViews>
  <sheetFormatPr defaultColWidth="7.00390625" defaultRowHeight="14.25"/>
  <cols>
    <col min="1" max="1" width="28.875" style="115" customWidth="1"/>
    <col min="2" max="2" width="21.75390625" style="115" customWidth="1"/>
    <col min="3" max="3" width="65.00390625" style="115" customWidth="1"/>
    <col min="4" max="16384" width="7.00390625" style="115" customWidth="1"/>
  </cols>
  <sheetData>
    <row r="1" spans="1:3" s="198" customFormat="1" ht="45.75" customHeight="1">
      <c r="A1" s="141" t="s">
        <v>782</v>
      </c>
      <c r="B1" s="141"/>
      <c r="C1" s="141"/>
    </row>
    <row r="2" spans="1:3" s="91" customFormat="1" ht="22.5" customHeight="1">
      <c r="A2" s="97" t="s">
        <v>783</v>
      </c>
      <c r="B2" s="98"/>
      <c r="C2" s="99" t="s">
        <v>56</v>
      </c>
    </row>
    <row r="3" spans="1:3" s="91" customFormat="1" ht="36.75" customHeight="1">
      <c r="A3" s="105" t="s">
        <v>784</v>
      </c>
      <c r="B3" s="105" t="s">
        <v>744</v>
      </c>
      <c r="C3" s="105" t="s">
        <v>785</v>
      </c>
    </row>
    <row r="4" spans="1:3" s="91" customFormat="1" ht="36.75" customHeight="1">
      <c r="A4" s="104" t="s">
        <v>786</v>
      </c>
      <c r="B4" s="199">
        <v>159</v>
      </c>
      <c r="C4" s="104" t="s">
        <v>787</v>
      </c>
    </row>
    <row r="5" spans="1:3" s="91" customFormat="1" ht="36.75" customHeight="1">
      <c r="A5" s="104" t="s">
        <v>766</v>
      </c>
      <c r="B5" s="199">
        <v>44</v>
      </c>
      <c r="C5" s="104" t="s">
        <v>788</v>
      </c>
    </row>
    <row r="6" spans="1:3" s="91" customFormat="1" ht="36.75" customHeight="1">
      <c r="A6" s="104" t="s">
        <v>789</v>
      </c>
      <c r="B6" s="199"/>
      <c r="C6" s="104" t="s">
        <v>790</v>
      </c>
    </row>
    <row r="7" spans="1:3" s="91" customFormat="1" ht="36.75" customHeight="1">
      <c r="A7" s="104" t="s">
        <v>791</v>
      </c>
      <c r="B7" s="199">
        <v>12</v>
      </c>
      <c r="C7" s="104" t="s">
        <v>792</v>
      </c>
    </row>
    <row r="8" spans="1:3" s="91" customFormat="1" ht="36.75" customHeight="1">
      <c r="A8" s="104" t="s">
        <v>793</v>
      </c>
      <c r="B8" s="199">
        <v>139</v>
      </c>
      <c r="C8" s="104" t="s">
        <v>794</v>
      </c>
    </row>
    <row r="9" spans="1:3" s="91" customFormat="1" ht="36.75" customHeight="1">
      <c r="A9" s="104" t="s">
        <v>795</v>
      </c>
      <c r="B9" s="199"/>
      <c r="C9" s="104" t="s">
        <v>796</v>
      </c>
    </row>
    <row r="10" spans="1:3" s="91" customFormat="1" ht="36.75" customHeight="1">
      <c r="A10" s="104" t="s">
        <v>797</v>
      </c>
      <c r="B10" s="199">
        <v>696</v>
      </c>
      <c r="C10" s="104" t="s">
        <v>798</v>
      </c>
    </row>
    <row r="11" spans="1:3" s="91" customFormat="1" ht="36.75" customHeight="1">
      <c r="A11" s="104" t="s">
        <v>799</v>
      </c>
      <c r="B11" s="199"/>
      <c r="C11" s="104" t="s">
        <v>800</v>
      </c>
    </row>
    <row r="12" spans="1:3" s="91" customFormat="1" ht="36.75" customHeight="1">
      <c r="A12" s="138"/>
      <c r="B12" s="200"/>
      <c r="C12" s="138"/>
    </row>
    <row r="13" spans="1:3" s="91" customFormat="1" ht="36.75" customHeight="1">
      <c r="A13" s="105" t="s">
        <v>801</v>
      </c>
      <c r="B13" s="201">
        <f>B4+B5+B7+B8+B10</f>
        <v>1050</v>
      </c>
      <c r="C13" s="138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38.875" style="7" customWidth="1"/>
    <col min="2" max="2" width="20.875" style="7" customWidth="1"/>
    <col min="3" max="3" width="19.375" style="7" customWidth="1"/>
    <col min="4" max="4" width="8.625" style="7" customWidth="1"/>
    <col min="5" max="16384" width="9.00390625" style="7" customWidth="1"/>
  </cols>
  <sheetData>
    <row r="1" spans="1:3" ht="78" customHeight="1">
      <c r="A1" s="193" t="s">
        <v>802</v>
      </c>
      <c r="B1" s="193"/>
      <c r="C1" s="193"/>
    </row>
    <row r="2" spans="1:3" s="2" customFormat="1" ht="33.75" customHeight="1">
      <c r="A2" s="44" t="s">
        <v>539</v>
      </c>
      <c r="B2" s="47"/>
      <c r="C2" s="189" t="s">
        <v>56</v>
      </c>
    </row>
    <row r="3" spans="1:3" ht="33" customHeight="1">
      <c r="A3" s="76" t="s">
        <v>175</v>
      </c>
      <c r="B3" s="76" t="s">
        <v>803</v>
      </c>
      <c r="C3" s="76"/>
    </row>
    <row r="4" spans="1:3" ht="43.5" customHeight="1">
      <c r="A4" s="194">
        <v>2023</v>
      </c>
      <c r="B4" s="194" t="s">
        <v>177</v>
      </c>
      <c r="C4" s="194" t="s">
        <v>178</v>
      </c>
    </row>
    <row r="5" spans="1:3" ht="49.5" customHeight="1">
      <c r="A5" s="194"/>
      <c r="B5" s="195">
        <v>115998</v>
      </c>
      <c r="C5" s="195">
        <v>110374</v>
      </c>
    </row>
    <row r="6" spans="1:3" ht="36" customHeight="1">
      <c r="A6" s="196" t="s">
        <v>179</v>
      </c>
      <c r="B6" s="196"/>
      <c r="C6" s="196"/>
    </row>
    <row r="7" spans="1:3" ht="22.5" customHeight="1">
      <c r="A7" s="197" t="s">
        <v>180</v>
      </c>
      <c r="B7" s="196"/>
      <c r="C7" s="196"/>
    </row>
  </sheetData>
  <sheetProtection/>
  <mergeCells count="5">
    <mergeCell ref="A1:C1"/>
    <mergeCell ref="B3:C3"/>
    <mergeCell ref="A6:C6"/>
    <mergeCell ref="A7:C7"/>
    <mergeCell ref="A4:A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38.625" style="148" customWidth="1"/>
    <col min="2" max="2" width="21.00390625" style="148" customWidth="1"/>
    <col min="3" max="3" width="19.75390625" style="148" customWidth="1"/>
    <col min="4" max="4" width="35.625" style="148" customWidth="1"/>
    <col min="5" max="6" width="12.00390625" style="148" customWidth="1"/>
    <col min="7" max="16384" width="9.00390625" style="148" customWidth="1"/>
  </cols>
  <sheetData>
    <row r="1" spans="1:6" ht="36" customHeight="1">
      <c r="A1" s="150" t="s">
        <v>804</v>
      </c>
      <c r="B1" s="150"/>
      <c r="C1" s="150"/>
      <c r="D1" s="175"/>
      <c r="E1" s="175"/>
      <c r="F1" s="175"/>
    </row>
    <row r="2" spans="1:3" s="189" customFormat="1" ht="21.75" customHeight="1">
      <c r="A2" s="44" t="s">
        <v>805</v>
      </c>
      <c r="C2" s="189" t="s">
        <v>56</v>
      </c>
    </row>
    <row r="3" spans="1:3" ht="30" customHeight="1">
      <c r="A3" s="153" t="s">
        <v>806</v>
      </c>
      <c r="B3" s="190"/>
      <c r="C3" s="190"/>
    </row>
    <row r="4" spans="1:3" ht="36" customHeight="1">
      <c r="A4" s="176" t="s">
        <v>807</v>
      </c>
      <c r="B4" s="177" t="s">
        <v>60</v>
      </c>
      <c r="C4" s="177" t="s">
        <v>183</v>
      </c>
    </row>
    <row r="5" spans="1:3" ht="22.5" customHeight="1">
      <c r="A5" s="171" t="s">
        <v>752</v>
      </c>
      <c r="B5" s="172">
        <v>13471</v>
      </c>
      <c r="C5" s="172">
        <v>11460</v>
      </c>
    </row>
    <row r="6" spans="1:3" ht="22.5" customHeight="1">
      <c r="A6" s="171" t="s">
        <v>753</v>
      </c>
      <c r="B6" s="172">
        <v>134</v>
      </c>
      <c r="C6" s="161"/>
    </row>
    <row r="7" spans="1:3" ht="22.5" customHeight="1">
      <c r="A7" s="171" t="s">
        <v>754</v>
      </c>
      <c r="B7" s="172">
        <v>21</v>
      </c>
      <c r="C7" s="173">
        <v>20</v>
      </c>
    </row>
    <row r="8" spans="1:3" ht="22.5" customHeight="1">
      <c r="A8" s="171" t="s">
        <v>755</v>
      </c>
      <c r="B8" s="172">
        <v>102</v>
      </c>
      <c r="C8" s="161">
        <v>160</v>
      </c>
    </row>
    <row r="9" spans="1:3" ht="22.5" customHeight="1">
      <c r="A9" s="191"/>
      <c r="B9" s="161"/>
      <c r="C9" s="161"/>
    </row>
    <row r="10" spans="1:3" ht="22.5" customHeight="1">
      <c r="A10" s="191"/>
      <c r="B10" s="161"/>
      <c r="C10" s="161"/>
    </row>
    <row r="11" spans="1:3" ht="22.5" customHeight="1">
      <c r="A11" s="191"/>
      <c r="B11" s="179"/>
      <c r="C11" s="179"/>
    </row>
    <row r="12" spans="1:3" ht="22.5" customHeight="1">
      <c r="A12" s="192" t="s">
        <v>756</v>
      </c>
      <c r="B12" s="185">
        <f>SUM(B5:B8)</f>
        <v>13728</v>
      </c>
      <c r="C12" s="185">
        <f>SUM(C5:C8)</f>
        <v>11640</v>
      </c>
    </row>
    <row r="13" spans="1:3" ht="22.5" customHeight="1">
      <c r="A13" s="169" t="s">
        <v>757</v>
      </c>
      <c r="B13" s="161">
        <v>1188</v>
      </c>
      <c r="C13" s="161"/>
    </row>
    <row r="14" spans="1:3" ht="22.5" customHeight="1">
      <c r="A14" s="169" t="s">
        <v>758</v>
      </c>
      <c r="B14" s="161">
        <v>1044</v>
      </c>
      <c r="C14" s="187"/>
    </row>
    <row r="15" spans="1:3" ht="22.5" customHeight="1">
      <c r="A15" s="169" t="s">
        <v>759</v>
      </c>
      <c r="B15" s="161">
        <v>31898</v>
      </c>
      <c r="C15" s="161"/>
    </row>
    <row r="16" spans="1:3" ht="22.5" customHeight="1">
      <c r="A16" s="169" t="s">
        <v>760</v>
      </c>
      <c r="B16" s="161">
        <v>7996</v>
      </c>
      <c r="C16" s="161">
        <v>4534</v>
      </c>
    </row>
    <row r="17" spans="1:3" ht="22.5" customHeight="1">
      <c r="A17" s="192" t="s">
        <v>761</v>
      </c>
      <c r="B17" s="185">
        <f>B12+B13+B14+B15+B16</f>
        <v>55854</v>
      </c>
      <c r="C17" s="185">
        <f>C12+C16</f>
        <v>16174</v>
      </c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7"/>
  <sheetViews>
    <sheetView zoomScaleSheetLayoutView="100" workbookViewId="0" topLeftCell="A1">
      <selection activeCell="C18" sqref="C18"/>
    </sheetView>
  </sheetViews>
  <sheetFormatPr defaultColWidth="9.00390625" defaultRowHeight="14.25"/>
  <cols>
    <col min="1" max="1" width="35.50390625" style="148" customWidth="1"/>
    <col min="2" max="3" width="16.125" style="148" customWidth="1"/>
    <col min="4" max="4" width="35.625" style="148" customWidth="1"/>
    <col min="5" max="6" width="12.00390625" style="148" customWidth="1"/>
    <col min="7" max="16384" width="9.00390625" style="148" customWidth="1"/>
  </cols>
  <sheetData>
    <row r="1" spans="1:6" ht="42" customHeight="1">
      <c r="A1" s="174" t="s">
        <v>808</v>
      </c>
      <c r="B1" s="174"/>
      <c r="C1" s="174"/>
      <c r="D1" s="175"/>
      <c r="E1" s="175"/>
      <c r="F1" s="175"/>
    </row>
    <row r="2" spans="1:3" s="2" customFormat="1" ht="31.5" customHeight="1">
      <c r="A2" s="2" t="s">
        <v>809</v>
      </c>
      <c r="C2" s="2" t="s">
        <v>56</v>
      </c>
    </row>
    <row r="3" spans="1:3" ht="19.5" customHeight="1">
      <c r="A3" s="76" t="s">
        <v>764</v>
      </c>
      <c r="B3" s="76"/>
      <c r="C3" s="76"/>
    </row>
    <row r="4" spans="1:3" ht="45" customHeight="1">
      <c r="A4" s="176" t="s">
        <v>751</v>
      </c>
      <c r="B4" s="177" t="s">
        <v>60</v>
      </c>
      <c r="C4" s="177" t="s">
        <v>183</v>
      </c>
    </row>
    <row r="5" spans="1:3" ht="24.75" customHeight="1">
      <c r="A5" s="178" t="s">
        <v>765</v>
      </c>
      <c r="B5" s="161">
        <v>2</v>
      </c>
      <c r="C5" s="179"/>
    </row>
    <row r="6" spans="1:3" ht="24.75" customHeight="1">
      <c r="A6" s="178" t="s">
        <v>766</v>
      </c>
      <c r="B6" s="161">
        <v>183</v>
      </c>
      <c r="C6" s="179"/>
    </row>
    <row r="7" spans="1:3" ht="24.75" customHeight="1">
      <c r="A7" s="178" t="s">
        <v>767</v>
      </c>
      <c r="B7" s="180">
        <v>11930</v>
      </c>
      <c r="C7" s="181">
        <v>11640</v>
      </c>
    </row>
    <row r="8" spans="1:3" ht="24.75" customHeight="1">
      <c r="A8" s="182" t="s">
        <v>768</v>
      </c>
      <c r="B8" s="161">
        <v>2996</v>
      </c>
      <c r="C8" s="181">
        <v>3534</v>
      </c>
    </row>
    <row r="9" spans="1:3" ht="24.75" customHeight="1">
      <c r="A9" s="182" t="s">
        <v>769</v>
      </c>
      <c r="B9" s="183">
        <v>32564</v>
      </c>
      <c r="C9" s="179"/>
    </row>
    <row r="10" spans="1:3" ht="24.75" customHeight="1">
      <c r="A10" s="182" t="s">
        <v>770</v>
      </c>
      <c r="B10" s="161">
        <v>67</v>
      </c>
      <c r="C10" s="179"/>
    </row>
    <row r="11" spans="1:3" ht="24.75" customHeight="1">
      <c r="A11" s="182" t="s">
        <v>771</v>
      </c>
      <c r="B11" s="161"/>
      <c r="C11" s="179"/>
    </row>
    <row r="12" spans="1:3" ht="24.75" customHeight="1">
      <c r="A12" s="184" t="s">
        <v>773</v>
      </c>
      <c r="B12" s="185">
        <f>SUM(B5:B11)</f>
        <v>47742</v>
      </c>
      <c r="C12" s="185">
        <f>SUM(C5:C11)</f>
        <v>15174</v>
      </c>
    </row>
    <row r="13" spans="1:3" ht="24.75" customHeight="1">
      <c r="A13" s="186" t="s">
        <v>774</v>
      </c>
      <c r="B13" s="161">
        <v>5000</v>
      </c>
      <c r="C13" s="187">
        <v>1000</v>
      </c>
    </row>
    <row r="14" spans="1:3" ht="24.75" customHeight="1">
      <c r="A14" s="186" t="s">
        <v>775</v>
      </c>
      <c r="B14" s="161">
        <v>2500</v>
      </c>
      <c r="C14" s="187"/>
    </row>
    <row r="15" spans="1:3" ht="24.75" customHeight="1">
      <c r="A15" s="186" t="s">
        <v>776</v>
      </c>
      <c r="B15" s="161"/>
      <c r="C15" s="187"/>
    </row>
    <row r="16" spans="1:3" ht="24.75" customHeight="1">
      <c r="A16" s="186" t="s">
        <v>777</v>
      </c>
      <c r="B16" s="161">
        <v>612</v>
      </c>
      <c r="C16" s="187"/>
    </row>
    <row r="17" spans="1:3" ht="24.75" customHeight="1">
      <c r="A17" s="184" t="s">
        <v>778</v>
      </c>
      <c r="B17" s="26">
        <f>B12+B13+B14+B16</f>
        <v>55854</v>
      </c>
      <c r="C17" s="188">
        <f>C12+C13</f>
        <v>16174</v>
      </c>
    </row>
    <row r="18" ht="24.75" customHeight="1"/>
    <row r="19" ht="24.75" customHeight="1"/>
    <row r="20" ht="24.75" customHeight="1"/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10.875" style="148" customWidth="1"/>
    <col min="2" max="2" width="49.50390625" style="148" customWidth="1"/>
    <col min="3" max="3" width="14.125" style="149" customWidth="1"/>
    <col min="4" max="16384" width="9.00390625" style="148" customWidth="1"/>
  </cols>
  <sheetData>
    <row r="1" spans="1:3" s="147" customFormat="1" ht="42.75" customHeight="1">
      <c r="A1" s="150" t="s">
        <v>810</v>
      </c>
      <c r="B1" s="150"/>
      <c r="C1" s="150"/>
    </row>
    <row r="2" spans="1:3" s="166" customFormat="1" ht="24" customHeight="1">
      <c r="A2" s="166" t="s">
        <v>811</v>
      </c>
      <c r="B2" s="167"/>
      <c r="C2" s="168" t="s">
        <v>56</v>
      </c>
    </row>
    <row r="3" spans="1:3" ht="33" customHeight="1">
      <c r="A3" s="76" t="s">
        <v>812</v>
      </c>
      <c r="B3" s="153" t="s">
        <v>540</v>
      </c>
      <c r="C3" s="76" t="s">
        <v>183</v>
      </c>
    </row>
    <row r="4" spans="1:3" ht="45" customHeight="1">
      <c r="A4" s="154"/>
      <c r="B4" s="155" t="s">
        <v>813</v>
      </c>
      <c r="C4" s="156">
        <f>C5</f>
        <v>11640</v>
      </c>
    </row>
    <row r="5" spans="1:3" ht="48" customHeight="1">
      <c r="A5" s="157">
        <v>10301</v>
      </c>
      <c r="B5" s="169" t="s">
        <v>814</v>
      </c>
      <c r="C5" s="170">
        <f>SUM(C6:C8)</f>
        <v>11640</v>
      </c>
    </row>
    <row r="6" spans="1:3" ht="48" customHeight="1">
      <c r="A6" s="88">
        <v>1030148</v>
      </c>
      <c r="B6" s="171" t="s">
        <v>815</v>
      </c>
      <c r="C6" s="172">
        <v>11460</v>
      </c>
    </row>
    <row r="7" spans="1:3" ht="48" customHeight="1">
      <c r="A7" s="88">
        <v>1030156</v>
      </c>
      <c r="B7" s="171" t="s">
        <v>816</v>
      </c>
      <c r="C7" s="173">
        <v>160</v>
      </c>
    </row>
    <row r="8" spans="1:3" ht="48" customHeight="1">
      <c r="A8" s="88">
        <v>1030178</v>
      </c>
      <c r="B8" s="171" t="s">
        <v>817</v>
      </c>
      <c r="C8" s="161">
        <v>20</v>
      </c>
    </row>
    <row r="9" ht="33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5"/>
  <sheetViews>
    <sheetView zoomScaleSheetLayoutView="100" workbookViewId="0" topLeftCell="A1">
      <selection activeCell="C33" sqref="C33"/>
    </sheetView>
  </sheetViews>
  <sheetFormatPr defaultColWidth="7.00390625" defaultRowHeight="14.25"/>
  <cols>
    <col min="1" max="1" width="61.75390625" style="115" customWidth="1"/>
    <col min="2" max="4" width="17.875" style="115" customWidth="1"/>
    <col min="5" max="16384" width="7.00390625" style="115" customWidth="1"/>
  </cols>
  <sheetData>
    <row r="1" spans="1:4" s="91" customFormat="1" ht="20.25">
      <c r="A1" s="116" t="s">
        <v>818</v>
      </c>
      <c r="B1" s="116"/>
      <c r="C1" s="116"/>
      <c r="D1" s="116"/>
    </row>
    <row r="2" spans="1:4" s="91" customFormat="1" ht="18" customHeight="1">
      <c r="A2" s="97" t="s">
        <v>819</v>
      </c>
      <c r="B2" s="98"/>
      <c r="C2" s="98"/>
      <c r="D2" s="99" t="s">
        <v>56</v>
      </c>
    </row>
    <row r="3" spans="1:4" s="91" customFormat="1" ht="31.5" customHeight="1">
      <c r="A3" s="105" t="s">
        <v>820</v>
      </c>
      <c r="B3" s="105" t="s">
        <v>210</v>
      </c>
      <c r="C3" s="105" t="s">
        <v>821</v>
      </c>
      <c r="D3" s="105" t="s">
        <v>822</v>
      </c>
    </row>
    <row r="4" spans="1:4" s="91" customFormat="1" ht="15" customHeight="1">
      <c r="A4" s="103" t="s">
        <v>765</v>
      </c>
      <c r="B4" s="142"/>
      <c r="C4" s="142"/>
      <c r="D4" s="145"/>
    </row>
    <row r="5" spans="1:4" s="91" customFormat="1" ht="15" customHeight="1">
      <c r="A5" s="104" t="s">
        <v>823</v>
      </c>
      <c r="B5" s="137"/>
      <c r="C5" s="137"/>
      <c r="D5" s="139"/>
    </row>
    <row r="6" spans="1:4" s="91" customFormat="1" ht="15" customHeight="1">
      <c r="A6" s="103" t="s">
        <v>766</v>
      </c>
      <c r="B6" s="142"/>
      <c r="C6" s="142"/>
      <c r="D6" s="142"/>
    </row>
    <row r="7" spans="1:4" s="91" customFormat="1" ht="15" customHeight="1">
      <c r="A7" s="104" t="s">
        <v>824</v>
      </c>
      <c r="B7" s="137"/>
      <c r="C7" s="137"/>
      <c r="D7" s="137"/>
    </row>
    <row r="8" spans="1:4" s="91" customFormat="1" ht="15" customHeight="1">
      <c r="A8" s="103" t="s">
        <v>789</v>
      </c>
      <c r="B8" s="137"/>
      <c r="C8" s="137"/>
      <c r="D8" s="138"/>
    </row>
    <row r="9" spans="1:4" s="91" customFormat="1" ht="15" customHeight="1">
      <c r="A9" s="104" t="s">
        <v>825</v>
      </c>
      <c r="B9" s="137"/>
      <c r="C9" s="137"/>
      <c r="D9" s="138"/>
    </row>
    <row r="10" spans="1:4" s="91" customFormat="1" ht="15" customHeight="1">
      <c r="A10" s="103" t="s">
        <v>767</v>
      </c>
      <c r="B10" s="142"/>
      <c r="C10" s="142"/>
      <c r="D10" s="142"/>
    </row>
    <row r="11" spans="1:4" s="91" customFormat="1" ht="15" customHeight="1">
      <c r="A11" s="104" t="s">
        <v>826</v>
      </c>
      <c r="B11" s="137">
        <f>C11</f>
        <v>11460</v>
      </c>
      <c r="C11" s="137">
        <v>11460</v>
      </c>
      <c r="D11" s="137"/>
    </row>
    <row r="12" spans="1:4" s="91" customFormat="1" ht="15" customHeight="1">
      <c r="A12" s="104" t="s">
        <v>827</v>
      </c>
      <c r="B12" s="137">
        <f>C12</f>
        <v>160</v>
      </c>
      <c r="C12" s="137">
        <v>160</v>
      </c>
      <c r="D12" s="137"/>
    </row>
    <row r="13" spans="1:4" s="91" customFormat="1" ht="15" customHeight="1">
      <c r="A13" s="104" t="s">
        <v>828</v>
      </c>
      <c r="B13" s="137">
        <v>20</v>
      </c>
      <c r="C13" s="137">
        <v>20</v>
      </c>
      <c r="D13" s="137"/>
    </row>
    <row r="14" spans="1:4" s="91" customFormat="1" ht="15" customHeight="1">
      <c r="A14" s="103" t="s">
        <v>829</v>
      </c>
      <c r="B14" s="137"/>
      <c r="C14" s="137"/>
      <c r="D14" s="137"/>
    </row>
    <row r="15" spans="1:4" s="91" customFormat="1" ht="15" customHeight="1">
      <c r="A15" s="104" t="s">
        <v>830</v>
      </c>
      <c r="B15" s="138"/>
      <c r="C15" s="138"/>
      <c r="D15" s="137"/>
    </row>
    <row r="16" spans="1:4" s="91" customFormat="1" ht="15" customHeight="1">
      <c r="A16" s="104" t="s">
        <v>831</v>
      </c>
      <c r="B16" s="137"/>
      <c r="C16" s="137"/>
      <c r="D16" s="137"/>
    </row>
    <row r="17" spans="1:4" s="91" customFormat="1" ht="15" customHeight="1">
      <c r="A17" s="103" t="s">
        <v>832</v>
      </c>
      <c r="B17" s="137"/>
      <c r="C17" s="137"/>
      <c r="D17" s="137"/>
    </row>
    <row r="18" spans="1:4" s="91" customFormat="1" ht="15" customHeight="1">
      <c r="A18" s="104" t="s">
        <v>833</v>
      </c>
      <c r="B18" s="137"/>
      <c r="C18" s="137"/>
      <c r="D18" s="138"/>
    </row>
    <row r="19" spans="1:4" s="91" customFormat="1" ht="15" customHeight="1">
      <c r="A19" s="103" t="s">
        <v>834</v>
      </c>
      <c r="B19" s="137"/>
      <c r="C19" s="137"/>
      <c r="D19" s="138"/>
    </row>
    <row r="20" spans="1:4" s="91" customFormat="1" ht="15" customHeight="1">
      <c r="A20" s="104" t="s">
        <v>835</v>
      </c>
      <c r="B20" s="137"/>
      <c r="C20" s="137"/>
      <c r="D20" s="138"/>
    </row>
    <row r="21" spans="1:4" s="91" customFormat="1" ht="15" customHeight="1">
      <c r="A21" s="103" t="s">
        <v>836</v>
      </c>
      <c r="B21" s="142"/>
      <c r="C21" s="142"/>
      <c r="D21" s="165"/>
    </row>
    <row r="22" spans="1:4" s="91" customFormat="1" ht="15" customHeight="1">
      <c r="A22" s="104" t="s">
        <v>837</v>
      </c>
      <c r="B22" s="137">
        <v>3534</v>
      </c>
      <c r="C22" s="137">
        <v>3534</v>
      </c>
      <c r="D22" s="138"/>
    </row>
    <row r="23" spans="1:4" s="91" customFormat="1" ht="15" customHeight="1">
      <c r="A23" s="103" t="s">
        <v>838</v>
      </c>
      <c r="B23" s="138"/>
      <c r="C23" s="138"/>
      <c r="D23" s="138"/>
    </row>
    <row r="24" spans="1:4" s="91" customFormat="1" ht="15" customHeight="1">
      <c r="A24" s="104" t="s">
        <v>839</v>
      </c>
      <c r="B24" s="138"/>
      <c r="C24" s="138"/>
      <c r="D24" s="138"/>
    </row>
    <row r="25" spans="1:4" s="91" customFormat="1" ht="15" customHeight="1">
      <c r="A25" s="103" t="s">
        <v>840</v>
      </c>
      <c r="B25" s="142"/>
      <c r="C25" s="142"/>
      <c r="D25" s="142"/>
    </row>
    <row r="26" spans="1:4" s="91" customFormat="1" ht="15" customHeight="1">
      <c r="A26" s="104" t="s">
        <v>841</v>
      </c>
      <c r="B26" s="137"/>
      <c r="C26" s="137"/>
      <c r="D26" s="137"/>
    </row>
    <row r="27" spans="1:4" s="91" customFormat="1" ht="15" customHeight="1">
      <c r="A27" s="104" t="s">
        <v>842</v>
      </c>
      <c r="B27" s="137"/>
      <c r="C27" s="137"/>
      <c r="D27" s="137"/>
    </row>
    <row r="28" spans="1:4" s="91" customFormat="1" ht="15" customHeight="1">
      <c r="A28" s="104" t="s">
        <v>843</v>
      </c>
      <c r="B28" s="137"/>
      <c r="C28" s="137"/>
      <c r="D28" s="138"/>
    </row>
    <row r="29" spans="1:4" s="91" customFormat="1" ht="15" customHeight="1">
      <c r="A29" s="138"/>
      <c r="B29" s="138"/>
      <c r="C29" s="138"/>
      <c r="D29" s="138"/>
    </row>
    <row r="30" spans="1:4" s="91" customFormat="1" ht="15" customHeight="1">
      <c r="A30" s="105" t="s">
        <v>114</v>
      </c>
      <c r="B30" s="142">
        <f>C30</f>
        <v>15174</v>
      </c>
      <c r="C30" s="142">
        <f>C11+C12+C13+C22</f>
        <v>15174</v>
      </c>
      <c r="D30" s="142"/>
    </row>
    <row r="31" spans="1:4" s="91" customFormat="1" ht="15" customHeight="1">
      <c r="A31" s="165" t="s">
        <v>844</v>
      </c>
      <c r="B31" s="138"/>
      <c r="C31" s="138"/>
      <c r="D31" s="143"/>
    </row>
    <row r="32" spans="1:4" s="91" customFormat="1" ht="15" customHeight="1">
      <c r="A32" s="103" t="s">
        <v>845</v>
      </c>
      <c r="B32" s="142"/>
      <c r="C32" s="142"/>
      <c r="D32" s="142"/>
    </row>
    <row r="33" spans="1:4" s="91" customFormat="1" ht="15" customHeight="1">
      <c r="A33" s="103" t="s">
        <v>774</v>
      </c>
      <c r="B33" s="142"/>
      <c r="C33" s="142"/>
      <c r="D33" s="138"/>
    </row>
    <row r="34" spans="1:4" s="91" customFormat="1" ht="15" customHeight="1">
      <c r="A34" s="138"/>
      <c r="B34" s="138"/>
      <c r="C34" s="138"/>
      <c r="D34" s="138"/>
    </row>
    <row r="35" spans="1:4" s="91" customFormat="1" ht="15" customHeight="1">
      <c r="A35" s="105" t="s">
        <v>196</v>
      </c>
      <c r="B35" s="142">
        <f>B30</f>
        <v>15174</v>
      </c>
      <c r="C35" s="142">
        <f>C30</f>
        <v>15174</v>
      </c>
      <c r="D35" s="14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9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31.875" style="148" customWidth="1"/>
    <col min="2" max="2" width="8.875" style="148" customWidth="1"/>
    <col min="3" max="3" width="8.375" style="148" customWidth="1"/>
    <col min="4" max="4" width="7.625" style="148" customWidth="1"/>
    <col min="5" max="5" width="8.25390625" style="148" customWidth="1"/>
    <col min="6" max="6" width="10.375" style="148" customWidth="1"/>
    <col min="7" max="16384" width="9.00390625" style="148" customWidth="1"/>
  </cols>
  <sheetData>
    <row r="2" spans="1:6" ht="33" customHeight="1">
      <c r="A2" s="223" t="s">
        <v>54</v>
      </c>
      <c r="B2" s="223"/>
      <c r="C2" s="223"/>
      <c r="D2" s="223"/>
      <c r="E2" s="223"/>
      <c r="F2" s="223"/>
    </row>
    <row r="3" spans="1:6" ht="21" customHeight="1">
      <c r="A3" s="44" t="s">
        <v>55</v>
      </c>
      <c r="B3" s="221"/>
      <c r="C3" s="221"/>
      <c r="D3" s="221"/>
      <c r="E3" s="221"/>
      <c r="F3" s="47" t="s">
        <v>56</v>
      </c>
    </row>
    <row r="4" spans="1:6" ht="21" customHeight="1">
      <c r="A4" s="50" t="s">
        <v>57</v>
      </c>
      <c r="B4" s="50" t="s">
        <v>58</v>
      </c>
      <c r="C4" s="50" t="s">
        <v>59</v>
      </c>
      <c r="D4" s="50" t="s">
        <v>60</v>
      </c>
      <c r="E4" s="50" t="s">
        <v>61</v>
      </c>
      <c r="F4" s="50" t="s">
        <v>62</v>
      </c>
    </row>
    <row r="5" spans="1:6" ht="22.5" customHeight="1">
      <c r="A5" s="50"/>
      <c r="B5" s="50"/>
      <c r="C5" s="50"/>
      <c r="D5" s="50"/>
      <c r="E5" s="50"/>
      <c r="F5" s="50"/>
    </row>
    <row r="6" spans="1:6" ht="22.5" customHeight="1">
      <c r="A6" s="186" t="s">
        <v>63</v>
      </c>
      <c r="B6" s="186">
        <v>4371</v>
      </c>
      <c r="C6" s="343">
        <f>SUM(C7:C19)</f>
        <v>4700</v>
      </c>
      <c r="D6" s="343">
        <f>SUM(D7:D19)</f>
        <v>4266</v>
      </c>
      <c r="E6" s="322">
        <f aca="true" t="shared" si="0" ref="E6:E28">D6/C6*100</f>
        <v>90.76595744680851</v>
      </c>
      <c r="F6" s="322">
        <f aca="true" t="shared" si="1" ref="F6:F28">(D6-B6)/B6*100</f>
        <v>-2.4021962937542893</v>
      </c>
    </row>
    <row r="7" spans="1:6" ht="22.5" customHeight="1">
      <c r="A7" s="51" t="s">
        <v>64</v>
      </c>
      <c r="B7" s="51">
        <v>1495</v>
      </c>
      <c r="C7" s="323">
        <v>1565</v>
      </c>
      <c r="D7" s="51">
        <v>1143</v>
      </c>
      <c r="E7" s="324">
        <f t="shared" si="0"/>
        <v>73.03514376996804</v>
      </c>
      <c r="F7" s="324">
        <f t="shared" si="1"/>
        <v>-23.54515050167224</v>
      </c>
    </row>
    <row r="8" spans="1:6" ht="22.5" customHeight="1">
      <c r="A8" s="51" t="s">
        <v>65</v>
      </c>
      <c r="B8" s="344">
        <v>188</v>
      </c>
      <c r="C8" s="323">
        <v>210</v>
      </c>
      <c r="D8" s="344">
        <v>209</v>
      </c>
      <c r="E8" s="324">
        <f t="shared" si="0"/>
        <v>99.52380952380952</v>
      </c>
      <c r="F8" s="324">
        <f t="shared" si="1"/>
        <v>11.170212765957446</v>
      </c>
    </row>
    <row r="9" spans="1:6" ht="22.5" customHeight="1">
      <c r="A9" s="51" t="s">
        <v>66</v>
      </c>
      <c r="B9" s="344">
        <v>165</v>
      </c>
      <c r="C9" s="323">
        <v>200</v>
      </c>
      <c r="D9" s="344">
        <v>146</v>
      </c>
      <c r="E9" s="324">
        <f t="shared" si="0"/>
        <v>73</v>
      </c>
      <c r="F9" s="324">
        <f t="shared" si="1"/>
        <v>-11.515151515151516</v>
      </c>
    </row>
    <row r="10" spans="1:6" ht="22.5" customHeight="1">
      <c r="A10" s="51" t="s">
        <v>67</v>
      </c>
      <c r="B10" s="344">
        <v>52</v>
      </c>
      <c r="C10" s="323">
        <v>60</v>
      </c>
      <c r="D10" s="344">
        <v>57</v>
      </c>
      <c r="E10" s="324">
        <f t="shared" si="0"/>
        <v>95</v>
      </c>
      <c r="F10" s="324">
        <f t="shared" si="1"/>
        <v>9.615384615384617</v>
      </c>
    </row>
    <row r="11" spans="1:6" ht="22.5" customHeight="1">
      <c r="A11" s="51" t="s">
        <v>68</v>
      </c>
      <c r="B11" s="51">
        <v>257</v>
      </c>
      <c r="C11" s="323">
        <v>270</v>
      </c>
      <c r="D11" s="51">
        <v>217</v>
      </c>
      <c r="E11" s="324">
        <f t="shared" si="0"/>
        <v>80.37037037037037</v>
      </c>
      <c r="F11" s="324">
        <f t="shared" si="1"/>
        <v>-15.56420233463035</v>
      </c>
    </row>
    <row r="12" spans="1:6" ht="22.5" customHeight="1">
      <c r="A12" s="51" t="s">
        <v>69</v>
      </c>
      <c r="B12" s="51">
        <v>347</v>
      </c>
      <c r="C12" s="323">
        <v>360</v>
      </c>
      <c r="D12" s="51">
        <v>285</v>
      </c>
      <c r="E12" s="324">
        <f t="shared" si="0"/>
        <v>79.16666666666666</v>
      </c>
      <c r="F12" s="324">
        <f t="shared" si="1"/>
        <v>-17.86743515850144</v>
      </c>
    </row>
    <row r="13" spans="1:6" ht="22.5" customHeight="1">
      <c r="A13" s="51" t="s">
        <v>70</v>
      </c>
      <c r="B13" s="51">
        <v>82</v>
      </c>
      <c r="C13" s="323">
        <v>100</v>
      </c>
      <c r="D13" s="51">
        <v>70</v>
      </c>
      <c r="E13" s="324">
        <f t="shared" si="0"/>
        <v>70</v>
      </c>
      <c r="F13" s="324">
        <f t="shared" si="1"/>
        <v>-14.634146341463413</v>
      </c>
    </row>
    <row r="14" spans="1:9" ht="22.5" customHeight="1">
      <c r="A14" s="51" t="s">
        <v>71</v>
      </c>
      <c r="B14" s="51">
        <v>128</v>
      </c>
      <c r="C14" s="323">
        <v>150</v>
      </c>
      <c r="D14" s="51">
        <v>693</v>
      </c>
      <c r="E14" s="324">
        <f t="shared" si="0"/>
        <v>462</v>
      </c>
      <c r="F14" s="324">
        <f t="shared" si="1"/>
        <v>441.40625</v>
      </c>
      <c r="I14" s="264"/>
    </row>
    <row r="15" spans="1:6" ht="22.5" customHeight="1">
      <c r="A15" s="51" t="s">
        <v>72</v>
      </c>
      <c r="B15" s="51">
        <v>250</v>
      </c>
      <c r="C15" s="323">
        <v>280</v>
      </c>
      <c r="D15" s="51">
        <v>133</v>
      </c>
      <c r="E15" s="324">
        <f t="shared" si="0"/>
        <v>47.5</v>
      </c>
      <c r="F15" s="324">
        <f t="shared" si="1"/>
        <v>-46.800000000000004</v>
      </c>
    </row>
    <row r="16" spans="1:6" ht="22.5" customHeight="1">
      <c r="A16" s="51" t="s">
        <v>73</v>
      </c>
      <c r="B16" s="51">
        <v>184</v>
      </c>
      <c r="C16" s="323">
        <v>200</v>
      </c>
      <c r="D16" s="51">
        <v>179</v>
      </c>
      <c r="E16" s="324">
        <f t="shared" si="0"/>
        <v>89.5</v>
      </c>
      <c r="F16" s="324">
        <f t="shared" si="1"/>
        <v>-2.717391304347826</v>
      </c>
    </row>
    <row r="17" spans="1:6" ht="22.5" customHeight="1">
      <c r="A17" s="51" t="s">
        <v>74</v>
      </c>
      <c r="B17" s="51">
        <v>1034</v>
      </c>
      <c r="C17" s="323">
        <v>1100</v>
      </c>
      <c r="D17" s="51">
        <v>698</v>
      </c>
      <c r="E17" s="324">
        <f t="shared" si="0"/>
        <v>63.45454545454545</v>
      </c>
      <c r="F17" s="324">
        <f t="shared" si="1"/>
        <v>-32.495164410058024</v>
      </c>
    </row>
    <row r="18" spans="1:6" ht="22.5" customHeight="1">
      <c r="A18" s="51" t="s">
        <v>75</v>
      </c>
      <c r="B18" s="51">
        <v>184</v>
      </c>
      <c r="C18" s="323">
        <v>200</v>
      </c>
      <c r="D18" s="51">
        <v>430</v>
      </c>
      <c r="E18" s="324">
        <f t="shared" si="0"/>
        <v>215</v>
      </c>
      <c r="F18" s="324">
        <f t="shared" si="1"/>
        <v>133.69565217391303</v>
      </c>
    </row>
    <row r="19" spans="1:6" s="342" customFormat="1" ht="22.5" customHeight="1">
      <c r="A19" s="51" t="s">
        <v>76</v>
      </c>
      <c r="B19" s="51">
        <v>5</v>
      </c>
      <c r="C19" s="323">
        <v>5</v>
      </c>
      <c r="D19" s="51">
        <v>6</v>
      </c>
      <c r="E19" s="324">
        <f t="shared" si="0"/>
        <v>120</v>
      </c>
      <c r="F19" s="324">
        <f t="shared" si="1"/>
        <v>20</v>
      </c>
    </row>
    <row r="20" spans="1:6" ht="22.5" customHeight="1">
      <c r="A20" s="186" t="s">
        <v>77</v>
      </c>
      <c r="B20" s="186">
        <v>2035</v>
      </c>
      <c r="C20" s="343">
        <v>2100</v>
      </c>
      <c r="D20" s="186">
        <f>SUM(D21:D26)</f>
        <v>2550</v>
      </c>
      <c r="E20" s="322">
        <f t="shared" si="0"/>
        <v>121.42857142857142</v>
      </c>
      <c r="F20" s="322">
        <f t="shared" si="1"/>
        <v>25.307125307125304</v>
      </c>
    </row>
    <row r="21" spans="1:6" ht="22.5" customHeight="1">
      <c r="A21" s="51" t="s">
        <v>78</v>
      </c>
      <c r="B21" s="51">
        <v>691</v>
      </c>
      <c r="C21" s="323">
        <v>700</v>
      </c>
      <c r="D21" s="51">
        <v>1409</v>
      </c>
      <c r="E21" s="324">
        <f t="shared" si="0"/>
        <v>201.28571428571428</v>
      </c>
      <c r="F21" s="324">
        <f t="shared" si="1"/>
        <v>103.90738060781477</v>
      </c>
    </row>
    <row r="22" spans="1:6" ht="22.5" customHeight="1">
      <c r="A22" s="51" t="s">
        <v>79</v>
      </c>
      <c r="B22" s="51">
        <v>100</v>
      </c>
      <c r="C22" s="323">
        <v>100</v>
      </c>
      <c r="D22" s="51">
        <v>216</v>
      </c>
      <c r="E22" s="324">
        <f t="shared" si="0"/>
        <v>216</v>
      </c>
      <c r="F22" s="324">
        <f t="shared" si="1"/>
        <v>115.99999999999999</v>
      </c>
    </row>
    <row r="23" spans="1:6" ht="22.5" customHeight="1">
      <c r="A23" s="51" t="s">
        <v>80</v>
      </c>
      <c r="B23" s="51">
        <v>399</v>
      </c>
      <c r="C23" s="323">
        <v>450</v>
      </c>
      <c r="D23" s="51">
        <v>226</v>
      </c>
      <c r="E23" s="324">
        <f t="shared" si="0"/>
        <v>50.22222222222222</v>
      </c>
      <c r="F23" s="324">
        <f t="shared" si="1"/>
        <v>-43.35839598997494</v>
      </c>
    </row>
    <row r="24" spans="1:6" ht="22.5" customHeight="1">
      <c r="A24" s="51" t="s">
        <v>81</v>
      </c>
      <c r="B24" s="51">
        <v>750</v>
      </c>
      <c r="C24" s="323">
        <v>750</v>
      </c>
      <c r="D24" s="51">
        <v>587</v>
      </c>
      <c r="E24" s="324">
        <f t="shared" si="0"/>
        <v>78.26666666666667</v>
      </c>
      <c r="F24" s="324">
        <f t="shared" si="1"/>
        <v>-21.73333333333333</v>
      </c>
    </row>
    <row r="25" spans="1:6" s="342" customFormat="1" ht="22.5" customHeight="1">
      <c r="A25" s="51" t="s">
        <v>82</v>
      </c>
      <c r="B25" s="51">
        <v>95</v>
      </c>
      <c r="C25" s="323">
        <v>100</v>
      </c>
      <c r="D25" s="51"/>
      <c r="E25" s="324">
        <f t="shared" si="0"/>
        <v>0</v>
      </c>
      <c r="F25" s="324">
        <f t="shared" si="1"/>
        <v>-100</v>
      </c>
    </row>
    <row r="26" spans="1:6" s="342" customFormat="1" ht="22.5" customHeight="1">
      <c r="A26" s="51" t="s">
        <v>83</v>
      </c>
      <c r="B26" s="51"/>
      <c r="C26" s="323"/>
      <c r="D26" s="51">
        <v>112</v>
      </c>
      <c r="E26" s="324"/>
      <c r="F26" s="324"/>
    </row>
    <row r="27" spans="1:6" ht="22.5" customHeight="1">
      <c r="A27" s="184" t="s">
        <v>84</v>
      </c>
      <c r="B27" s="186">
        <v>6406</v>
      </c>
      <c r="C27" s="186">
        <v>6800</v>
      </c>
      <c r="D27" s="186">
        <v>6816</v>
      </c>
      <c r="E27" s="322">
        <f>D27/C27*100</f>
        <v>100.23529411764707</v>
      </c>
      <c r="F27" s="322">
        <f>(D27-B27)/B27*100</f>
        <v>6.400249765844521</v>
      </c>
    </row>
    <row r="28" spans="1:6" ht="22.5" customHeight="1">
      <c r="A28" s="184" t="s">
        <v>85</v>
      </c>
      <c r="B28" s="186">
        <v>5886</v>
      </c>
      <c r="C28" s="186">
        <v>6320</v>
      </c>
      <c r="D28" s="186">
        <v>5258</v>
      </c>
      <c r="E28" s="322">
        <f>D28/C28*100</f>
        <v>83.19620253164557</v>
      </c>
      <c r="F28" s="322">
        <f>(D28-B28)/B28*100</f>
        <v>-10.669384981311588</v>
      </c>
    </row>
    <row r="29" spans="1:6" ht="21.75" customHeight="1">
      <c r="A29" s="184" t="s">
        <v>86</v>
      </c>
      <c r="B29" s="186">
        <v>12292</v>
      </c>
      <c r="C29" s="186">
        <v>13120</v>
      </c>
      <c r="D29" s="186">
        <v>12074</v>
      </c>
      <c r="E29" s="322">
        <f>D29/C29*100</f>
        <v>92.02743902439025</v>
      </c>
      <c r="F29" s="322">
        <f>(D29-B29)/B29*100</f>
        <v>-1.7735112268141882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orientation="portrait" paperSize="9"/>
  <ignoredErrors>
    <ignoredError sqref="F28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C9" sqref="C9"/>
    </sheetView>
  </sheetViews>
  <sheetFormatPr defaultColWidth="9.00390625" defaultRowHeight="14.25"/>
  <cols>
    <col min="1" max="1" width="9.25390625" style="148" customWidth="1"/>
    <col min="2" max="2" width="50.625" style="148" customWidth="1"/>
    <col min="3" max="3" width="18.75390625" style="149" customWidth="1"/>
    <col min="4" max="16384" width="9.00390625" style="148" customWidth="1"/>
  </cols>
  <sheetData>
    <row r="1" spans="1:3" s="147" customFormat="1" ht="51.75" customHeight="1">
      <c r="A1" s="150" t="s">
        <v>846</v>
      </c>
      <c r="B1" s="150"/>
      <c r="C1" s="150"/>
    </row>
    <row r="2" spans="1:3" s="2" customFormat="1" ht="21" customHeight="1">
      <c r="A2" s="2" t="s">
        <v>847</v>
      </c>
      <c r="B2" s="151"/>
      <c r="C2" s="152" t="s">
        <v>56</v>
      </c>
    </row>
    <row r="3" spans="1:3" ht="34.5" customHeight="1">
      <c r="A3" s="76" t="s">
        <v>812</v>
      </c>
      <c r="B3" s="153" t="s">
        <v>540</v>
      </c>
      <c r="C3" s="76" t="s">
        <v>183</v>
      </c>
    </row>
    <row r="4" spans="1:3" ht="34.5" customHeight="1">
      <c r="A4" s="154"/>
      <c r="B4" s="155" t="s">
        <v>848</v>
      </c>
      <c r="C4" s="156">
        <f>C5+C13</f>
        <v>15174</v>
      </c>
    </row>
    <row r="5" spans="1:3" ht="34.5" customHeight="1">
      <c r="A5" s="157">
        <v>212</v>
      </c>
      <c r="B5" s="158" t="s">
        <v>432</v>
      </c>
      <c r="C5" s="159">
        <f>C6+C9+C11</f>
        <v>11640</v>
      </c>
    </row>
    <row r="6" spans="1:3" ht="34.5" customHeight="1">
      <c r="A6" s="88">
        <v>21208</v>
      </c>
      <c r="B6" s="160" t="s">
        <v>849</v>
      </c>
      <c r="C6" s="161">
        <v>11460</v>
      </c>
    </row>
    <row r="7" spans="1:3" ht="34.5" customHeight="1">
      <c r="A7" s="88" t="s">
        <v>850</v>
      </c>
      <c r="B7" s="160" t="s">
        <v>851</v>
      </c>
      <c r="C7" s="162">
        <v>8000</v>
      </c>
    </row>
    <row r="8" spans="1:3" ht="34.5" customHeight="1">
      <c r="A8" s="88" t="s">
        <v>852</v>
      </c>
      <c r="B8" s="160" t="s">
        <v>853</v>
      </c>
      <c r="C8" s="162">
        <v>3460</v>
      </c>
    </row>
    <row r="9" spans="1:3" ht="34.5" customHeight="1">
      <c r="A9" s="88">
        <v>21213</v>
      </c>
      <c r="B9" s="160" t="s">
        <v>854</v>
      </c>
      <c r="C9" s="162">
        <v>160</v>
      </c>
    </row>
    <row r="10" spans="1:3" ht="34.5" customHeight="1">
      <c r="A10" s="88">
        <v>2121301</v>
      </c>
      <c r="B10" s="160" t="s">
        <v>855</v>
      </c>
      <c r="C10" s="162">
        <v>160</v>
      </c>
    </row>
    <row r="11" spans="1:4" ht="34.5" customHeight="1">
      <c r="A11" s="88">
        <v>21214</v>
      </c>
      <c r="B11" s="160" t="s">
        <v>856</v>
      </c>
      <c r="C11" s="163">
        <v>20</v>
      </c>
      <c r="D11" s="7"/>
    </row>
    <row r="12" spans="1:4" ht="34.5" customHeight="1">
      <c r="A12" s="88">
        <v>2121499</v>
      </c>
      <c r="B12" s="160" t="s">
        <v>857</v>
      </c>
      <c r="C12" s="163">
        <v>20</v>
      </c>
      <c r="D12" s="7"/>
    </row>
    <row r="13" spans="1:4" ht="34.5" customHeight="1">
      <c r="A13" s="157">
        <v>232</v>
      </c>
      <c r="B13" s="158" t="s">
        <v>528</v>
      </c>
      <c r="C13" s="159">
        <f>C14</f>
        <v>3534</v>
      </c>
      <c r="D13" s="7"/>
    </row>
    <row r="14" spans="1:4" ht="34.5" customHeight="1">
      <c r="A14" s="88">
        <v>23204</v>
      </c>
      <c r="B14" s="160" t="s">
        <v>858</v>
      </c>
      <c r="C14" s="164">
        <f>C15</f>
        <v>3534</v>
      </c>
      <c r="D14" s="7"/>
    </row>
    <row r="15" spans="1:4" ht="34.5" customHeight="1">
      <c r="A15" s="88">
        <v>2320499</v>
      </c>
      <c r="B15" s="88" t="s">
        <v>859</v>
      </c>
      <c r="C15" s="161">
        <v>3534</v>
      </c>
      <c r="D15" s="7"/>
    </row>
    <row r="16" ht="34.5" customHeight="1"/>
    <row r="17" ht="34.5" customHeight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16"/>
  <sheetViews>
    <sheetView zoomScaleSheetLayoutView="100" workbookViewId="0" topLeftCell="A1">
      <selection activeCell="I28" sqref="I28"/>
    </sheetView>
  </sheetViews>
  <sheetFormatPr defaultColWidth="7.00390625" defaultRowHeight="14.25"/>
  <cols>
    <col min="1" max="1" width="50.25390625" style="115" customWidth="1"/>
    <col min="2" max="4" width="21.75390625" style="115" customWidth="1"/>
    <col min="5" max="16384" width="7.00390625" style="115" customWidth="1"/>
  </cols>
  <sheetData>
    <row r="1" spans="1:4" s="91" customFormat="1" ht="39.75" customHeight="1">
      <c r="A1" s="146" t="s">
        <v>860</v>
      </c>
      <c r="B1" s="146"/>
      <c r="C1" s="146"/>
      <c r="D1" s="146"/>
    </row>
    <row r="2" spans="1:4" s="91" customFormat="1" ht="24.75" customHeight="1">
      <c r="A2" s="97" t="s">
        <v>861</v>
      </c>
      <c r="B2" s="98"/>
      <c r="C2" s="98"/>
      <c r="D2" s="99" t="s">
        <v>56</v>
      </c>
    </row>
    <row r="3" spans="1:4" s="91" customFormat="1" ht="36" customHeight="1">
      <c r="A3" s="105" t="s">
        <v>862</v>
      </c>
      <c r="B3" s="105" t="s">
        <v>863</v>
      </c>
      <c r="C3" s="105" t="s">
        <v>864</v>
      </c>
      <c r="D3" s="105" t="s">
        <v>865</v>
      </c>
    </row>
    <row r="4" spans="1:4" s="91" customFormat="1" ht="25.5" customHeight="1">
      <c r="A4" s="103" t="s">
        <v>765</v>
      </c>
      <c r="B4" s="139"/>
      <c r="C4" s="138"/>
      <c r="D4" s="139"/>
    </row>
    <row r="5" spans="1:4" s="91" customFormat="1" ht="25.5" customHeight="1">
      <c r="A5" s="104" t="s">
        <v>823</v>
      </c>
      <c r="B5" s="139"/>
      <c r="C5" s="138"/>
      <c r="D5" s="139"/>
    </row>
    <row r="6" spans="1:4" s="91" customFormat="1" ht="25.5" customHeight="1">
      <c r="A6" s="103" t="s">
        <v>766</v>
      </c>
      <c r="B6" s="137"/>
      <c r="C6" s="137"/>
      <c r="D6" s="138"/>
    </row>
    <row r="7" spans="1:4" s="91" customFormat="1" ht="25.5" customHeight="1">
      <c r="A7" s="104" t="s">
        <v>824</v>
      </c>
      <c r="B7" s="137"/>
      <c r="C7" s="137"/>
      <c r="D7" s="138"/>
    </row>
    <row r="8" spans="1:4" s="91" customFormat="1" ht="25.5" customHeight="1">
      <c r="A8" s="103" t="s">
        <v>767</v>
      </c>
      <c r="B8" s="142"/>
      <c r="C8" s="142"/>
      <c r="D8" s="138"/>
    </row>
    <row r="9" spans="1:4" s="91" customFormat="1" ht="25.5" customHeight="1">
      <c r="A9" s="104" t="s">
        <v>866</v>
      </c>
      <c r="B9" s="137"/>
      <c r="C9" s="137"/>
      <c r="D9" s="138"/>
    </row>
    <row r="10" spans="1:4" s="91" customFormat="1" ht="25.5" customHeight="1">
      <c r="A10" s="103" t="s">
        <v>829</v>
      </c>
      <c r="B10" s="137"/>
      <c r="C10" s="137"/>
      <c r="D10" s="138"/>
    </row>
    <row r="11" spans="1:4" s="91" customFormat="1" ht="25.5" customHeight="1">
      <c r="A11" s="104" t="s">
        <v>867</v>
      </c>
      <c r="B11" s="137"/>
      <c r="C11" s="137"/>
      <c r="D11" s="138"/>
    </row>
    <row r="12" spans="1:4" s="91" customFormat="1" ht="25.5" customHeight="1">
      <c r="A12" s="103" t="s">
        <v>769</v>
      </c>
      <c r="B12" s="137"/>
      <c r="C12" s="137"/>
      <c r="D12" s="137"/>
    </row>
    <row r="13" spans="1:4" s="91" customFormat="1" ht="25.5" customHeight="1">
      <c r="A13" s="104" t="s">
        <v>841</v>
      </c>
      <c r="B13" s="137"/>
      <c r="C13" s="137"/>
      <c r="D13" s="138"/>
    </row>
    <row r="14" spans="1:4" s="91" customFormat="1" ht="25.5" customHeight="1">
      <c r="A14" s="104" t="s">
        <v>842</v>
      </c>
      <c r="B14" s="137"/>
      <c r="C14" s="137"/>
      <c r="D14" s="137"/>
    </row>
    <row r="15" spans="1:4" s="91" customFormat="1" ht="25.5" customHeight="1">
      <c r="A15" s="138"/>
      <c r="B15" s="138"/>
      <c r="C15" s="138"/>
      <c r="D15" s="138"/>
    </row>
    <row r="16" spans="1:4" s="91" customFormat="1" ht="25.5" customHeight="1">
      <c r="A16" s="105" t="s">
        <v>114</v>
      </c>
      <c r="B16" s="142"/>
      <c r="C16" s="142"/>
      <c r="D16" s="142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16"/>
  <sheetViews>
    <sheetView zoomScale="85" zoomScaleNormal="85" zoomScaleSheetLayoutView="100" workbookViewId="0" topLeftCell="A1">
      <selection activeCell="C7" sqref="C7"/>
    </sheetView>
  </sheetViews>
  <sheetFormatPr defaultColWidth="7.00390625" defaultRowHeight="14.25"/>
  <cols>
    <col min="1" max="1" width="39.00390625" style="115" customWidth="1"/>
    <col min="2" max="3" width="9.125" style="115" customWidth="1"/>
    <col min="4" max="4" width="10.75390625" style="115" customWidth="1"/>
    <col min="5" max="5" width="9.125" style="115" customWidth="1"/>
    <col min="6" max="6" width="11.50390625" style="115" customWidth="1"/>
    <col min="7" max="9" width="9.125" style="115" customWidth="1"/>
    <col min="10" max="10" width="11.125" style="115" customWidth="1"/>
    <col min="11" max="12" width="9.125" style="115" customWidth="1"/>
    <col min="13" max="13" width="11.375" style="115" customWidth="1"/>
    <col min="14" max="14" width="9.125" style="115" customWidth="1"/>
    <col min="15" max="16384" width="7.00390625" style="115" customWidth="1"/>
  </cols>
  <sheetData>
    <row r="1" spans="1:13" s="91" customFormat="1" ht="54.75" customHeight="1">
      <c r="A1" s="141" t="s">
        <v>868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s="91" customFormat="1" ht="28.5" customHeight="1">
      <c r="A2" s="97" t="s">
        <v>869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 t="s">
        <v>56</v>
      </c>
      <c r="M2" s="99"/>
    </row>
    <row r="3" spans="1:13" s="91" customFormat="1" ht="36" customHeight="1">
      <c r="A3" s="105" t="s">
        <v>870</v>
      </c>
      <c r="B3" s="105" t="s">
        <v>210</v>
      </c>
      <c r="C3" s="105" t="s">
        <v>674</v>
      </c>
      <c r="D3" s="105" t="s">
        <v>675</v>
      </c>
      <c r="E3" s="105" t="s">
        <v>676</v>
      </c>
      <c r="F3" s="105" t="s">
        <v>677</v>
      </c>
      <c r="G3" s="105" t="s">
        <v>678</v>
      </c>
      <c r="H3" s="105" t="s">
        <v>679</v>
      </c>
      <c r="I3" s="105" t="s">
        <v>680</v>
      </c>
      <c r="J3" s="105" t="s">
        <v>681</v>
      </c>
      <c r="K3" s="105" t="s">
        <v>682</v>
      </c>
      <c r="L3" s="105" t="s">
        <v>683</v>
      </c>
      <c r="M3" s="105" t="s">
        <v>684</v>
      </c>
    </row>
    <row r="4" spans="1:13" s="91" customFormat="1" ht="36" customHeight="1">
      <c r="A4" s="103" t="s">
        <v>765</v>
      </c>
      <c r="B4" s="137"/>
      <c r="C4" s="137"/>
      <c r="D4" s="139"/>
      <c r="E4" s="137"/>
      <c r="F4" s="137"/>
      <c r="G4" s="137"/>
      <c r="H4" s="137"/>
      <c r="I4" s="137"/>
      <c r="J4" s="139"/>
      <c r="K4" s="137"/>
      <c r="L4" s="137"/>
      <c r="M4" s="138"/>
    </row>
    <row r="5" spans="1:13" s="91" customFormat="1" ht="36" customHeight="1">
      <c r="A5" s="104" t="s">
        <v>823</v>
      </c>
      <c r="B5" s="137"/>
      <c r="C5" s="137"/>
      <c r="D5" s="139"/>
      <c r="E5" s="137"/>
      <c r="F5" s="137"/>
      <c r="G5" s="137"/>
      <c r="H5" s="137"/>
      <c r="I5" s="137"/>
      <c r="J5" s="139"/>
      <c r="K5" s="137"/>
      <c r="L5" s="137"/>
      <c r="M5" s="138"/>
    </row>
    <row r="6" spans="1:13" s="91" customFormat="1" ht="36" customHeight="1">
      <c r="A6" s="103" t="s">
        <v>766</v>
      </c>
      <c r="B6" s="142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91" customFormat="1" ht="36" customHeight="1">
      <c r="A7" s="104" t="s">
        <v>824</v>
      </c>
      <c r="B7" s="137"/>
      <c r="C7" s="144"/>
      <c r="D7" s="144"/>
      <c r="E7" s="144"/>
      <c r="F7" s="144"/>
      <c r="G7" s="137"/>
      <c r="H7" s="139"/>
      <c r="I7" s="139"/>
      <c r="J7" s="144"/>
      <c r="K7" s="144"/>
      <c r="L7" s="144"/>
      <c r="M7" s="144"/>
    </row>
    <row r="8" spans="1:13" s="91" customFormat="1" ht="36" customHeight="1">
      <c r="A8" s="103" t="s">
        <v>767</v>
      </c>
      <c r="B8" s="137"/>
      <c r="C8" s="144"/>
      <c r="D8" s="144"/>
      <c r="E8" s="144"/>
      <c r="F8" s="144"/>
      <c r="G8" s="137"/>
      <c r="H8" s="139"/>
      <c r="I8" s="139"/>
      <c r="J8" s="144"/>
      <c r="K8" s="144"/>
      <c r="L8" s="144"/>
      <c r="M8" s="144"/>
    </row>
    <row r="9" spans="1:13" s="91" customFormat="1" ht="36" customHeight="1">
      <c r="A9" s="104" t="s">
        <v>866</v>
      </c>
      <c r="B9" s="137"/>
      <c r="C9" s="144"/>
      <c r="D9" s="144"/>
      <c r="E9" s="144"/>
      <c r="F9" s="144"/>
      <c r="G9" s="137"/>
      <c r="H9" s="139"/>
      <c r="I9" s="139"/>
      <c r="J9" s="144"/>
      <c r="K9" s="144"/>
      <c r="L9" s="144"/>
      <c r="M9" s="144"/>
    </row>
    <row r="10" spans="1:13" s="91" customFormat="1" ht="36" customHeight="1">
      <c r="A10" s="103" t="s">
        <v>829</v>
      </c>
      <c r="B10" s="137"/>
      <c r="C10" s="144"/>
      <c r="D10" s="144"/>
      <c r="E10" s="144"/>
      <c r="F10" s="144"/>
      <c r="G10" s="137"/>
      <c r="H10" s="139"/>
      <c r="I10" s="139"/>
      <c r="J10" s="144"/>
      <c r="K10" s="144"/>
      <c r="L10" s="144"/>
      <c r="M10" s="144"/>
    </row>
    <row r="11" spans="1:13" s="91" customFormat="1" ht="36" customHeight="1">
      <c r="A11" s="104" t="s">
        <v>867</v>
      </c>
      <c r="B11" s="137"/>
      <c r="C11" s="144"/>
      <c r="D11" s="144"/>
      <c r="E11" s="144"/>
      <c r="F11" s="144"/>
      <c r="G11" s="137"/>
      <c r="H11" s="139"/>
      <c r="I11" s="139"/>
      <c r="J11" s="144"/>
      <c r="K11" s="144"/>
      <c r="L11" s="144"/>
      <c r="M11" s="144"/>
    </row>
    <row r="12" spans="1:13" s="91" customFormat="1" ht="36" customHeight="1">
      <c r="A12" s="103" t="s">
        <v>769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9"/>
    </row>
    <row r="13" spans="1:13" s="91" customFormat="1" ht="36" customHeight="1">
      <c r="A13" s="104" t="s">
        <v>841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9"/>
    </row>
    <row r="14" spans="1:13" s="91" customFormat="1" ht="36" customHeight="1">
      <c r="A14" s="104" t="s">
        <v>842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9"/>
    </row>
    <row r="15" spans="1:13" s="91" customFormat="1" ht="36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1:13" s="91" customFormat="1" ht="36" customHeight="1">
      <c r="A16" s="105" t="s">
        <v>114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5"/>
    </row>
  </sheetData>
  <sheetProtection/>
  <mergeCells count="2">
    <mergeCell ref="A1:M1"/>
    <mergeCell ref="L2:M2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workbookViewId="0" topLeftCell="A1">
      <selection activeCell="A14" sqref="A14"/>
    </sheetView>
  </sheetViews>
  <sheetFormatPr defaultColWidth="7.00390625" defaultRowHeight="14.25"/>
  <cols>
    <col min="1" max="1" width="52.125" style="115" customWidth="1"/>
    <col min="2" max="2" width="42.125" style="115" customWidth="1"/>
    <col min="3" max="16384" width="7.00390625" style="115" customWidth="1"/>
  </cols>
  <sheetData>
    <row r="1" spans="1:2" ht="24.75">
      <c r="A1" s="133" t="s">
        <v>871</v>
      </c>
      <c r="B1" s="134"/>
    </row>
    <row r="2" spans="1:10" s="131" customFormat="1" ht="22.5" customHeight="1">
      <c r="A2" s="97" t="s">
        <v>872</v>
      </c>
      <c r="B2" s="99" t="s">
        <v>56</v>
      </c>
      <c r="C2" s="98"/>
      <c r="D2" s="98"/>
      <c r="E2" s="98"/>
      <c r="F2" s="98"/>
      <c r="G2" s="98"/>
      <c r="H2" s="98"/>
      <c r="I2" s="98"/>
      <c r="J2" s="98"/>
    </row>
    <row r="3" spans="1:2" s="132" customFormat="1" ht="18.75" customHeight="1">
      <c r="A3" s="135" t="s">
        <v>204</v>
      </c>
      <c r="B3" s="105" t="s">
        <v>873</v>
      </c>
    </row>
    <row r="4" spans="1:2" s="132" customFormat="1" ht="18.75" customHeight="1">
      <c r="A4" s="135" t="s">
        <v>747</v>
      </c>
      <c r="B4" s="105"/>
    </row>
    <row r="5" spans="1:2" ht="18.75" customHeight="1">
      <c r="A5" s="136" t="s">
        <v>874</v>
      </c>
      <c r="B5" s="137"/>
    </row>
    <row r="6" spans="1:2" ht="18.75" customHeight="1">
      <c r="A6" s="136" t="s">
        <v>875</v>
      </c>
      <c r="B6" s="138"/>
    </row>
    <row r="7" spans="1:2" ht="18.75" customHeight="1">
      <c r="A7" s="136" t="s">
        <v>876</v>
      </c>
      <c r="B7" s="138"/>
    </row>
    <row r="8" spans="1:2" ht="18.75" customHeight="1">
      <c r="A8" s="136" t="s">
        <v>877</v>
      </c>
      <c r="B8" s="139"/>
    </row>
    <row r="9" spans="1:2" ht="18.75" customHeight="1">
      <c r="A9" s="136" t="s">
        <v>878</v>
      </c>
      <c r="B9" s="138"/>
    </row>
    <row r="10" spans="1:2" ht="18.75" customHeight="1">
      <c r="A10" s="136" t="s">
        <v>879</v>
      </c>
      <c r="B10" s="137"/>
    </row>
    <row r="11" spans="1:2" ht="18.75" customHeight="1">
      <c r="A11" s="136" t="s">
        <v>880</v>
      </c>
      <c r="B11" s="137"/>
    </row>
    <row r="12" spans="1:2" ht="18.75" customHeight="1">
      <c r="A12" s="136" t="s">
        <v>881</v>
      </c>
      <c r="B12" s="137"/>
    </row>
    <row r="13" spans="1:2" ht="18.75" customHeight="1">
      <c r="A13" s="136"/>
      <c r="B13" s="138"/>
    </row>
    <row r="14" spans="1:2" ht="18.75" customHeight="1">
      <c r="A14" s="136"/>
      <c r="B14" s="137"/>
    </row>
    <row r="15" spans="1:2" ht="18.75" customHeight="1">
      <c r="A15" s="136"/>
      <c r="B15" s="137"/>
    </row>
    <row r="16" spans="1:2" ht="18.75" customHeight="1">
      <c r="A16" s="136"/>
      <c r="B16" s="138"/>
    </row>
    <row r="17" spans="1:2" ht="18.75" customHeight="1">
      <c r="A17" s="136" t="s">
        <v>882</v>
      </c>
      <c r="B17" s="137"/>
    </row>
    <row r="18" spans="1:2" ht="18.75" customHeight="1">
      <c r="A18" s="136"/>
      <c r="B18" s="139"/>
    </row>
    <row r="19" spans="1:2" ht="18.75" customHeight="1">
      <c r="A19" s="136"/>
      <c r="B19" s="138"/>
    </row>
    <row r="20" spans="1:2" ht="18.75" customHeight="1">
      <c r="A20" s="140"/>
      <c r="B20" s="138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G7" sqref="G7"/>
    </sheetView>
  </sheetViews>
  <sheetFormatPr defaultColWidth="9.00390625" defaultRowHeight="14.25"/>
  <cols>
    <col min="7" max="8" width="14.00390625" style="0" customWidth="1"/>
  </cols>
  <sheetData>
    <row r="1" spans="1:8" ht="33" customHeight="1">
      <c r="A1" s="120" t="s">
        <v>883</v>
      </c>
      <c r="B1" s="121"/>
      <c r="C1" s="121"/>
      <c r="D1" s="121"/>
      <c r="E1" s="121"/>
      <c r="F1" s="121"/>
      <c r="G1" s="121"/>
      <c r="H1" s="121"/>
    </row>
    <row r="2" spans="1:8" ht="27" customHeight="1">
      <c r="A2" s="122" t="s">
        <v>884</v>
      </c>
      <c r="B2" s="123"/>
      <c r="C2" s="123"/>
      <c r="D2" s="123"/>
      <c r="E2" s="123"/>
      <c r="F2" s="123"/>
      <c r="G2" s="123"/>
      <c r="H2" s="123" t="s">
        <v>56</v>
      </c>
    </row>
    <row r="3" spans="1:8" ht="30" customHeight="1">
      <c r="A3" s="124" t="s">
        <v>885</v>
      </c>
      <c r="B3" s="124"/>
      <c r="C3" s="124"/>
      <c r="D3" s="124"/>
      <c r="E3" s="124"/>
      <c r="F3" s="124"/>
      <c r="G3" s="125" t="s">
        <v>886</v>
      </c>
      <c r="H3" s="125" t="s">
        <v>887</v>
      </c>
    </row>
    <row r="4" spans="1:8" ht="30" customHeight="1">
      <c r="A4" s="126" t="s">
        <v>888</v>
      </c>
      <c r="B4" s="126"/>
      <c r="C4" s="126"/>
      <c r="D4" s="126"/>
      <c r="E4" s="126"/>
      <c r="F4" s="126"/>
      <c r="G4" s="127"/>
      <c r="H4" s="127"/>
    </row>
    <row r="5" spans="1:8" ht="30" customHeight="1">
      <c r="A5" s="126" t="s">
        <v>889</v>
      </c>
      <c r="B5" s="126"/>
      <c r="C5" s="126"/>
      <c r="D5" s="126"/>
      <c r="E5" s="126"/>
      <c r="F5" s="126"/>
      <c r="G5" s="128">
        <v>281</v>
      </c>
      <c r="H5" s="129">
        <v>40</v>
      </c>
    </row>
    <row r="6" spans="1:8" ht="30" customHeight="1">
      <c r="A6" s="126" t="s">
        <v>890</v>
      </c>
      <c r="B6" s="126"/>
      <c r="C6" s="126"/>
      <c r="D6" s="126"/>
      <c r="E6" s="126"/>
      <c r="F6" s="126"/>
      <c r="G6" s="127"/>
      <c r="H6" s="127"/>
    </row>
    <row r="7" spans="1:8" ht="30" customHeight="1">
      <c r="A7" s="126" t="s">
        <v>891</v>
      </c>
      <c r="B7" s="126"/>
      <c r="C7" s="126"/>
      <c r="D7" s="126"/>
      <c r="E7" s="126"/>
      <c r="F7" s="126"/>
      <c r="G7" s="127"/>
      <c r="H7" s="127"/>
    </row>
    <row r="8" spans="1:8" ht="30" customHeight="1">
      <c r="A8" s="130" t="s">
        <v>892</v>
      </c>
      <c r="B8" s="126"/>
      <c r="C8" s="126"/>
      <c r="D8" s="126"/>
      <c r="E8" s="126"/>
      <c r="F8" s="126"/>
      <c r="G8" s="124">
        <v>4</v>
      </c>
      <c r="H8" s="124">
        <v>8.85</v>
      </c>
    </row>
    <row r="9" spans="1:8" ht="30" customHeight="1">
      <c r="A9" s="124" t="s">
        <v>893</v>
      </c>
      <c r="B9" s="124"/>
      <c r="C9" s="124"/>
      <c r="D9" s="124"/>
      <c r="E9" s="124"/>
      <c r="F9" s="124"/>
      <c r="G9" s="124">
        <v>4</v>
      </c>
      <c r="H9" s="124">
        <v>8.85</v>
      </c>
    </row>
    <row r="10" ht="30" customHeight="1"/>
    <row r="11" ht="30" customHeight="1"/>
    <row r="12" ht="30" customHeight="1"/>
  </sheetData>
  <sheetProtection/>
  <mergeCells count="8">
    <mergeCell ref="A1:H1"/>
    <mergeCell ref="A3:F3"/>
    <mergeCell ref="A4:F4"/>
    <mergeCell ref="A5:F5"/>
    <mergeCell ref="A6:F6"/>
    <mergeCell ref="A7:F7"/>
    <mergeCell ref="A8:F8"/>
    <mergeCell ref="A9:F9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L9" sqref="L9"/>
    </sheetView>
  </sheetViews>
  <sheetFormatPr defaultColWidth="7.00390625" defaultRowHeight="14.25"/>
  <cols>
    <col min="1" max="1" width="47.375" style="115" customWidth="1"/>
    <col min="2" max="4" width="12.75390625" style="115" customWidth="1"/>
    <col min="5" max="16384" width="7.00390625" style="115" customWidth="1"/>
  </cols>
  <sheetData>
    <row r="1" spans="1:4" s="91" customFormat="1" ht="51" customHeight="1">
      <c r="A1" s="116" t="s">
        <v>894</v>
      </c>
      <c r="B1" s="116"/>
      <c r="C1" s="116"/>
      <c r="D1" s="116"/>
    </row>
    <row r="2" spans="1:4" s="91" customFormat="1" ht="31.5" customHeight="1">
      <c r="A2" s="97" t="s">
        <v>895</v>
      </c>
      <c r="B2" s="98"/>
      <c r="C2" s="98"/>
      <c r="D2" s="99" t="s">
        <v>896</v>
      </c>
    </row>
    <row r="3" spans="1:4" ht="42.75" customHeight="1">
      <c r="A3" s="105" t="s">
        <v>862</v>
      </c>
      <c r="B3" s="105" t="s">
        <v>886</v>
      </c>
      <c r="C3" s="105" t="s">
        <v>887</v>
      </c>
      <c r="D3" s="102" t="s">
        <v>897</v>
      </c>
    </row>
    <row r="4" spans="1:4" ht="45" customHeight="1">
      <c r="A4" s="103" t="s">
        <v>898</v>
      </c>
      <c r="B4" s="105"/>
      <c r="C4" s="105"/>
      <c r="D4" s="102"/>
    </row>
    <row r="5" spans="1:4" ht="45" customHeight="1">
      <c r="A5" s="103" t="s">
        <v>899</v>
      </c>
      <c r="B5" s="105"/>
      <c r="C5" s="105"/>
      <c r="D5" s="102"/>
    </row>
    <row r="6" spans="1:4" ht="45" customHeight="1">
      <c r="A6" s="103" t="s">
        <v>900</v>
      </c>
      <c r="B6" s="105"/>
      <c r="C6" s="105"/>
      <c r="D6" s="102"/>
    </row>
    <row r="7" spans="1:4" ht="45" customHeight="1">
      <c r="A7" s="103" t="s">
        <v>901</v>
      </c>
      <c r="B7" s="105"/>
      <c r="C7" s="105"/>
      <c r="D7" s="102"/>
    </row>
    <row r="8" spans="1:4" ht="45" customHeight="1">
      <c r="A8" s="103" t="s">
        <v>902</v>
      </c>
      <c r="B8" s="105">
        <v>4</v>
      </c>
      <c r="C8" s="105">
        <v>8.85</v>
      </c>
      <c r="D8" s="117">
        <f>(C8-B8)/B8</f>
        <v>1.2125</v>
      </c>
    </row>
    <row r="9" spans="1:4" s="91" customFormat="1" ht="45" customHeight="1">
      <c r="A9" s="105" t="s">
        <v>114</v>
      </c>
      <c r="B9" s="118">
        <v>4</v>
      </c>
      <c r="C9" s="119">
        <v>8.85</v>
      </c>
      <c r="D9" s="117">
        <f>(C9-B9)/B9</f>
        <v>1.2125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D6" sqref="D6:D7"/>
    </sheetView>
  </sheetViews>
  <sheetFormatPr defaultColWidth="8.75390625" defaultRowHeight="14.25"/>
  <cols>
    <col min="1" max="1" width="30.625" style="94" customWidth="1"/>
    <col min="2" max="4" width="14.25390625" style="94" customWidth="1"/>
    <col min="5" max="30" width="9.00390625" style="94" bestFit="1" customWidth="1"/>
    <col min="31" max="222" width="8.75390625" style="94" customWidth="1"/>
    <col min="223" max="253" width="9.00390625" style="94" bestFit="1" customWidth="1"/>
    <col min="254" max="16384" width="8.75390625" style="95" customWidth="1"/>
  </cols>
  <sheetData>
    <row r="1" spans="1:4" ht="51" customHeight="1">
      <c r="A1" s="110" t="s">
        <v>903</v>
      </c>
      <c r="B1" s="110"/>
      <c r="C1" s="110"/>
      <c r="D1" s="110"/>
    </row>
    <row r="2" spans="1:4" s="91" customFormat="1" ht="31.5" customHeight="1">
      <c r="A2" s="97" t="s">
        <v>904</v>
      </c>
      <c r="B2" s="98"/>
      <c r="C2" s="98"/>
      <c r="D2" s="99" t="s">
        <v>896</v>
      </c>
    </row>
    <row r="3" spans="1:4" s="109" customFormat="1" ht="36" customHeight="1">
      <c r="A3" s="105" t="s">
        <v>204</v>
      </c>
      <c r="B3" s="105" t="s">
        <v>886</v>
      </c>
      <c r="C3" s="105" t="s">
        <v>887</v>
      </c>
      <c r="D3" s="102" t="s">
        <v>897</v>
      </c>
    </row>
    <row r="4" spans="1:4" ht="52.5" customHeight="1">
      <c r="A4" s="104" t="s">
        <v>905</v>
      </c>
      <c r="B4" s="111"/>
      <c r="C4" s="111"/>
      <c r="D4" s="112"/>
    </row>
    <row r="5" spans="1:4" ht="52.5" customHeight="1">
      <c r="A5" s="104" t="s">
        <v>906</v>
      </c>
      <c r="B5" s="111"/>
      <c r="C5" s="111"/>
      <c r="D5" s="112"/>
    </row>
    <row r="6" spans="1:4" ht="52.5" customHeight="1">
      <c r="A6" s="104" t="s">
        <v>907</v>
      </c>
      <c r="B6" s="113">
        <v>4</v>
      </c>
      <c r="C6" s="114">
        <v>8.85</v>
      </c>
      <c r="D6" s="106">
        <f>(C6-B6)/B6</f>
        <v>1.2125</v>
      </c>
    </row>
    <row r="7" spans="1:4" ht="52.5" customHeight="1">
      <c r="A7" s="105" t="s">
        <v>908</v>
      </c>
      <c r="B7" s="113">
        <v>4</v>
      </c>
      <c r="C7" s="114">
        <v>8.85</v>
      </c>
      <c r="D7" s="106">
        <f>(C7-B7)/B7</f>
        <v>1.2125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10"/>
  <sheetViews>
    <sheetView zoomScaleSheetLayoutView="100" workbookViewId="0" topLeftCell="A1">
      <selection activeCell="I7" sqref="I7"/>
    </sheetView>
  </sheetViews>
  <sheetFormatPr defaultColWidth="8.75390625" defaultRowHeight="14.25"/>
  <cols>
    <col min="1" max="1" width="41.875" style="94" customWidth="1"/>
    <col min="2" max="4" width="18.00390625" style="94" customWidth="1"/>
    <col min="5" max="30" width="9.00390625" style="94" bestFit="1" customWidth="1"/>
    <col min="31" max="222" width="8.75390625" style="94" customWidth="1"/>
    <col min="223" max="253" width="9.00390625" style="94" bestFit="1" customWidth="1"/>
    <col min="254" max="254" width="9.00390625" style="95" bestFit="1" customWidth="1"/>
    <col min="255" max="16384" width="8.75390625" style="95" customWidth="1"/>
  </cols>
  <sheetData>
    <row r="1" spans="1:4" ht="45" customHeight="1">
      <c r="A1" s="96" t="s">
        <v>909</v>
      </c>
      <c r="B1" s="96"/>
      <c r="C1" s="96"/>
      <c r="D1" s="96"/>
    </row>
    <row r="2" spans="1:4" s="91" customFormat="1" ht="34.5" customHeight="1">
      <c r="A2" s="97" t="s">
        <v>910</v>
      </c>
      <c r="B2" s="98"/>
      <c r="C2" s="98"/>
      <c r="D2" s="99" t="s">
        <v>896</v>
      </c>
    </row>
    <row r="3" spans="1:4" s="92" customFormat="1" ht="45.75" customHeight="1">
      <c r="A3" s="100" t="s">
        <v>204</v>
      </c>
      <c r="B3" s="100" t="s">
        <v>58</v>
      </c>
      <c r="C3" s="101" t="s">
        <v>60</v>
      </c>
      <c r="D3" s="102" t="s">
        <v>897</v>
      </c>
    </row>
    <row r="4" spans="1:4" s="92" customFormat="1" ht="45.75" customHeight="1">
      <c r="A4" s="103" t="s">
        <v>898</v>
      </c>
      <c r="B4" s="100"/>
      <c r="C4" s="101"/>
      <c r="D4" s="102"/>
    </row>
    <row r="5" spans="1:4" s="92" customFormat="1" ht="45.75" customHeight="1">
      <c r="A5" s="104" t="s">
        <v>911</v>
      </c>
      <c r="B5" s="100"/>
      <c r="C5" s="101"/>
      <c r="D5" s="102"/>
    </row>
    <row r="6" spans="1:4" s="92" customFormat="1" ht="45.75" customHeight="1">
      <c r="A6" s="103" t="s">
        <v>899</v>
      </c>
      <c r="B6" s="100"/>
      <c r="C6" s="101"/>
      <c r="D6" s="102"/>
    </row>
    <row r="7" spans="1:4" s="92" customFormat="1" ht="45.75" customHeight="1">
      <c r="A7" s="103" t="s">
        <v>900</v>
      </c>
      <c r="B7" s="100"/>
      <c r="C7" s="101"/>
      <c r="D7" s="102"/>
    </row>
    <row r="8" spans="1:4" s="92" customFormat="1" ht="45.75" customHeight="1">
      <c r="A8" s="103" t="s">
        <v>901</v>
      </c>
      <c r="B8" s="100"/>
      <c r="C8" s="101"/>
      <c r="D8" s="102"/>
    </row>
    <row r="9" spans="1:4" s="93" customFormat="1" ht="45.75" customHeight="1">
      <c r="A9" s="103" t="s">
        <v>902</v>
      </c>
      <c r="B9" s="105">
        <v>4</v>
      </c>
      <c r="C9" s="105">
        <v>8.85</v>
      </c>
      <c r="D9" s="106">
        <f>(C9-B9)/B9</f>
        <v>1.2125</v>
      </c>
    </row>
    <row r="10" spans="1:4" ht="48.75" customHeight="1">
      <c r="A10" s="105" t="s">
        <v>114</v>
      </c>
      <c r="B10" s="107">
        <v>4</v>
      </c>
      <c r="C10" s="108">
        <v>8.85</v>
      </c>
      <c r="D10" s="106">
        <f>(C10-B10)/B10</f>
        <v>1.2125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4.00390625" style="0" customWidth="1"/>
    <col min="2" max="2" width="27.875" style="0" customWidth="1"/>
    <col min="3" max="3" width="26.75390625" style="0" customWidth="1"/>
  </cols>
  <sheetData>
    <row r="1" spans="1:4" ht="22.5">
      <c r="A1" s="75" t="s">
        <v>912</v>
      </c>
      <c r="B1" s="75"/>
      <c r="C1" s="75"/>
      <c r="D1" s="75"/>
    </row>
    <row r="2" spans="1:4" ht="27" customHeight="1">
      <c r="A2" s="68" t="s">
        <v>913</v>
      </c>
      <c r="B2" s="74"/>
      <c r="C2" s="68" t="s">
        <v>56</v>
      </c>
      <c r="D2" s="74"/>
    </row>
    <row r="3" spans="1:4" ht="27" customHeight="1">
      <c r="A3" s="76" t="s">
        <v>812</v>
      </c>
      <c r="B3" s="77" t="s">
        <v>743</v>
      </c>
      <c r="C3" s="77" t="s">
        <v>59</v>
      </c>
      <c r="D3" s="74"/>
    </row>
    <row r="4" spans="1:4" ht="27" customHeight="1">
      <c r="A4" s="87"/>
      <c r="B4" s="77" t="s">
        <v>914</v>
      </c>
      <c r="C4" s="77"/>
      <c r="D4" s="74"/>
    </row>
    <row r="5" spans="1:4" ht="27" customHeight="1">
      <c r="A5" s="88">
        <v>1030601</v>
      </c>
      <c r="B5" s="81" t="s">
        <v>915</v>
      </c>
      <c r="C5" s="84"/>
      <c r="D5" s="74"/>
    </row>
    <row r="6" spans="1:4" ht="27" customHeight="1">
      <c r="A6" s="88">
        <v>1030602</v>
      </c>
      <c r="B6" s="81" t="s">
        <v>916</v>
      </c>
      <c r="C6" s="84"/>
      <c r="D6" s="74"/>
    </row>
    <row r="7" spans="1:4" ht="27" customHeight="1">
      <c r="A7" s="88">
        <v>1030603</v>
      </c>
      <c r="B7" s="81" t="s">
        <v>917</v>
      </c>
      <c r="C7" s="82"/>
      <c r="D7" s="74"/>
    </row>
    <row r="8" spans="1:4" ht="27" customHeight="1">
      <c r="A8" s="88">
        <v>1030604</v>
      </c>
      <c r="B8" s="51" t="s">
        <v>918</v>
      </c>
      <c r="C8" s="82"/>
      <c r="D8" s="74"/>
    </row>
    <row r="9" spans="1:4" ht="33" customHeight="1">
      <c r="A9" s="88">
        <v>1030698</v>
      </c>
      <c r="B9" s="81" t="s">
        <v>919</v>
      </c>
      <c r="C9" s="84"/>
      <c r="D9" s="74"/>
    </row>
    <row r="10" spans="1:4" s="86" customFormat="1" ht="39.75" customHeight="1">
      <c r="A10" s="89" t="s">
        <v>920</v>
      </c>
      <c r="B10" s="90"/>
      <c r="C10" s="90"/>
      <c r="D10" s="9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6.50390625" style="74" customWidth="1"/>
    <col min="2" max="2" width="42.375" style="74" customWidth="1"/>
    <col min="3" max="3" width="16.00390625" style="74" customWidth="1"/>
    <col min="4" max="4" width="11.00390625" style="74" customWidth="1"/>
    <col min="5" max="16384" width="9.00390625" style="74" customWidth="1"/>
  </cols>
  <sheetData>
    <row r="1" spans="1:4" ht="22.5">
      <c r="A1" s="75" t="s">
        <v>921</v>
      </c>
      <c r="B1" s="75"/>
      <c r="C1" s="75"/>
      <c r="D1" s="75"/>
    </row>
    <row r="2" spans="1:3" ht="36" customHeight="1">
      <c r="A2" s="68" t="s">
        <v>922</v>
      </c>
      <c r="C2" s="68" t="s">
        <v>56</v>
      </c>
    </row>
    <row r="3" spans="1:3" ht="24.75" customHeight="1">
      <c r="A3" s="76" t="s">
        <v>812</v>
      </c>
      <c r="B3" s="77" t="s">
        <v>743</v>
      </c>
      <c r="C3" s="77" t="s">
        <v>59</v>
      </c>
    </row>
    <row r="4" spans="1:3" ht="24.75" customHeight="1">
      <c r="A4" s="78"/>
      <c r="B4" s="79" t="s">
        <v>923</v>
      </c>
      <c r="C4" s="77"/>
    </row>
    <row r="5" spans="1:3" ht="24.75" customHeight="1">
      <c r="A5" s="80">
        <v>22301</v>
      </c>
      <c r="B5" s="81" t="s">
        <v>924</v>
      </c>
      <c r="C5" s="82"/>
    </row>
    <row r="6" spans="1:3" ht="24.75" customHeight="1">
      <c r="A6" s="80">
        <v>22302</v>
      </c>
      <c r="B6" s="81" t="s">
        <v>925</v>
      </c>
      <c r="C6" s="82"/>
    </row>
    <row r="7" spans="1:3" ht="24.75" customHeight="1">
      <c r="A7" s="83">
        <v>22303</v>
      </c>
      <c r="B7" s="81" t="s">
        <v>926</v>
      </c>
      <c r="C7" s="82"/>
    </row>
    <row r="8" spans="1:3" ht="24.75" customHeight="1">
      <c r="A8" s="80">
        <v>22399</v>
      </c>
      <c r="B8" s="81" t="s">
        <v>927</v>
      </c>
      <c r="C8" s="84"/>
    </row>
    <row r="9" spans="1:3" ht="24.75" customHeight="1">
      <c r="A9" s="83">
        <v>23008</v>
      </c>
      <c r="B9" s="81" t="s">
        <v>928</v>
      </c>
      <c r="C9" s="84"/>
    </row>
    <row r="10" ht="16.5" customHeight="1">
      <c r="A10" s="85" t="s">
        <v>920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SheetLayoutView="100" workbookViewId="0" topLeftCell="A1">
      <selection activeCell="A12" sqref="A12"/>
    </sheetView>
  </sheetViews>
  <sheetFormatPr defaultColWidth="9.00390625" defaultRowHeight="14.25"/>
  <cols>
    <col min="1" max="1" width="38.875" style="336" customWidth="1"/>
    <col min="2" max="2" width="11.25390625" style="148" customWidth="1"/>
    <col min="3" max="3" width="10.625" style="148" customWidth="1"/>
    <col min="4" max="4" width="13.25390625" style="148" customWidth="1"/>
    <col min="5" max="5" width="8.25390625" style="148" customWidth="1"/>
    <col min="6" max="6" width="6.50390625" style="148" customWidth="1"/>
    <col min="7" max="7" width="8.625" style="148" customWidth="1"/>
    <col min="8" max="16384" width="9.00390625" style="148" customWidth="1"/>
  </cols>
  <sheetData>
    <row r="1" ht="18" customHeight="1">
      <c r="A1" s="337"/>
    </row>
    <row r="2" spans="1:4" ht="36" customHeight="1">
      <c r="A2" s="150" t="s">
        <v>87</v>
      </c>
      <c r="B2" s="150"/>
      <c r="C2" s="150"/>
      <c r="D2" s="150"/>
    </row>
    <row r="3" spans="1:4" s="2" customFormat="1" ht="27.75" customHeight="1">
      <c r="A3" s="44" t="s">
        <v>88</v>
      </c>
      <c r="B3" s="47"/>
      <c r="C3" s="47"/>
      <c r="D3" s="189" t="s">
        <v>56</v>
      </c>
    </row>
    <row r="4" spans="1:4" ht="21" customHeight="1">
      <c r="A4" s="50" t="s">
        <v>89</v>
      </c>
      <c r="B4" s="50" t="s">
        <v>90</v>
      </c>
      <c r="C4" s="50" t="s">
        <v>60</v>
      </c>
      <c r="D4" s="50" t="s">
        <v>62</v>
      </c>
    </row>
    <row r="5" spans="1:4" ht="15" customHeight="1">
      <c r="A5" s="50"/>
      <c r="B5" s="50"/>
      <c r="C5" s="50"/>
      <c r="D5" s="50"/>
    </row>
    <row r="6" spans="1:4" ht="24" customHeight="1">
      <c r="A6" s="88" t="s">
        <v>91</v>
      </c>
      <c r="B6" s="338">
        <v>17641</v>
      </c>
      <c r="C6" s="338">
        <v>16872</v>
      </c>
      <c r="D6" s="339">
        <f aca="true" t="shared" si="0" ref="D6:D18">(C6-B6)/B6*100</f>
        <v>-4.3591633127373735</v>
      </c>
    </row>
    <row r="7" spans="1:4" ht="24" customHeight="1">
      <c r="A7" s="88" t="s">
        <v>92</v>
      </c>
      <c r="B7" s="338">
        <v>245</v>
      </c>
      <c r="C7" s="338">
        <v>28</v>
      </c>
      <c r="D7" s="339">
        <f t="shared" si="0"/>
        <v>-88.57142857142857</v>
      </c>
    </row>
    <row r="8" spans="1:4" ht="24" customHeight="1">
      <c r="A8" s="88" t="s">
        <v>93</v>
      </c>
      <c r="B8" s="338">
        <v>5813</v>
      </c>
      <c r="C8" s="338">
        <v>5017</v>
      </c>
      <c r="D8" s="339">
        <f t="shared" si="0"/>
        <v>-13.693445725098915</v>
      </c>
    </row>
    <row r="9" spans="1:4" ht="24" customHeight="1">
      <c r="A9" s="88" t="s">
        <v>94</v>
      </c>
      <c r="B9" s="338">
        <v>22960</v>
      </c>
      <c r="C9" s="338">
        <v>22963</v>
      </c>
      <c r="D9" s="339">
        <f t="shared" si="0"/>
        <v>0.013066202090592335</v>
      </c>
    </row>
    <row r="10" spans="1:4" ht="24" customHeight="1">
      <c r="A10" s="88" t="s">
        <v>95</v>
      </c>
      <c r="B10" s="338">
        <v>567</v>
      </c>
      <c r="C10" s="338">
        <v>588</v>
      </c>
      <c r="D10" s="339">
        <f t="shared" si="0"/>
        <v>3.7037037037037033</v>
      </c>
    </row>
    <row r="11" spans="1:4" ht="24" customHeight="1">
      <c r="A11" s="88" t="s">
        <v>96</v>
      </c>
      <c r="B11" s="338">
        <v>2270</v>
      </c>
      <c r="C11" s="338">
        <v>3133</v>
      </c>
      <c r="D11" s="339">
        <f t="shared" si="0"/>
        <v>38.01762114537445</v>
      </c>
    </row>
    <row r="12" spans="1:4" ht="24" customHeight="1">
      <c r="A12" s="88" t="s">
        <v>97</v>
      </c>
      <c r="B12" s="338">
        <v>21281</v>
      </c>
      <c r="C12" s="338">
        <v>23791</v>
      </c>
      <c r="D12" s="339">
        <f t="shared" si="0"/>
        <v>11.794558526385037</v>
      </c>
    </row>
    <row r="13" spans="1:4" ht="24" customHeight="1">
      <c r="A13" s="88" t="s">
        <v>98</v>
      </c>
      <c r="B13" s="338">
        <v>14919</v>
      </c>
      <c r="C13" s="338">
        <v>15862</v>
      </c>
      <c r="D13" s="339">
        <f t="shared" si="0"/>
        <v>6.320798981164957</v>
      </c>
    </row>
    <row r="14" spans="1:4" ht="24" customHeight="1">
      <c r="A14" s="88" t="s">
        <v>99</v>
      </c>
      <c r="B14" s="338">
        <v>2297</v>
      </c>
      <c r="C14" s="338">
        <v>7716</v>
      </c>
      <c r="D14" s="339">
        <f t="shared" si="0"/>
        <v>235.91641271223332</v>
      </c>
    </row>
    <row r="15" spans="1:4" ht="24" customHeight="1">
      <c r="A15" s="88" t="s">
        <v>100</v>
      </c>
      <c r="B15" s="338">
        <v>6285</v>
      </c>
      <c r="C15" s="338">
        <v>5213</v>
      </c>
      <c r="D15" s="339">
        <f t="shared" si="0"/>
        <v>-17.056483691328562</v>
      </c>
    </row>
    <row r="16" spans="1:4" ht="24" customHeight="1">
      <c r="A16" s="88" t="s">
        <v>101</v>
      </c>
      <c r="B16" s="338">
        <v>51532</v>
      </c>
      <c r="C16" s="338">
        <v>36829</v>
      </c>
      <c r="D16" s="339">
        <f t="shared" si="0"/>
        <v>-28.53178607467205</v>
      </c>
    </row>
    <row r="17" spans="1:4" ht="24" customHeight="1">
      <c r="A17" s="88" t="s">
        <v>102</v>
      </c>
      <c r="B17" s="338">
        <v>9772</v>
      </c>
      <c r="C17" s="338">
        <v>13687</v>
      </c>
      <c r="D17" s="339">
        <f t="shared" si="0"/>
        <v>40.06344658207122</v>
      </c>
    </row>
    <row r="18" spans="1:4" ht="24" customHeight="1">
      <c r="A18" s="88" t="s">
        <v>103</v>
      </c>
      <c r="B18" s="338">
        <v>247</v>
      </c>
      <c r="C18" s="338">
        <v>312</v>
      </c>
      <c r="D18" s="339">
        <f t="shared" si="0"/>
        <v>26.31578947368421</v>
      </c>
    </row>
    <row r="19" spans="1:4" ht="24" customHeight="1">
      <c r="A19" s="88" t="s">
        <v>104</v>
      </c>
      <c r="B19" s="340" t="s">
        <v>105</v>
      </c>
      <c r="C19" s="341">
        <v>646</v>
      </c>
      <c r="D19" s="340" t="s">
        <v>105</v>
      </c>
    </row>
    <row r="20" spans="1:4" ht="24" customHeight="1">
      <c r="A20" s="88" t="s">
        <v>106</v>
      </c>
      <c r="B20" s="339" t="s">
        <v>105</v>
      </c>
      <c r="C20" s="339" t="s">
        <v>105</v>
      </c>
      <c r="D20" s="339" t="s">
        <v>105</v>
      </c>
    </row>
    <row r="21" spans="1:4" ht="24" customHeight="1">
      <c r="A21" s="88" t="s">
        <v>107</v>
      </c>
      <c r="B21" s="338">
        <v>4442</v>
      </c>
      <c r="C21" s="338">
        <v>4814</v>
      </c>
      <c r="D21" s="339">
        <f aca="true" t="shared" si="1" ref="D21:D28">(C21-B21)/B21*100</f>
        <v>8.374606033318326</v>
      </c>
    </row>
    <row r="22" spans="1:4" ht="24" customHeight="1">
      <c r="A22" s="88" t="s">
        <v>108</v>
      </c>
      <c r="B22" s="338">
        <v>4991</v>
      </c>
      <c r="C22" s="338">
        <v>2935</v>
      </c>
      <c r="D22" s="339">
        <f t="shared" si="1"/>
        <v>-41.19414946904428</v>
      </c>
    </row>
    <row r="23" spans="1:4" ht="24" customHeight="1">
      <c r="A23" s="88" t="s">
        <v>109</v>
      </c>
      <c r="B23" s="338">
        <v>29</v>
      </c>
      <c r="C23" s="338">
        <v>35</v>
      </c>
      <c r="D23" s="339">
        <f t="shared" si="1"/>
        <v>20.689655172413794</v>
      </c>
    </row>
    <row r="24" spans="1:4" ht="24" customHeight="1">
      <c r="A24" s="88" t="s">
        <v>110</v>
      </c>
      <c r="B24" s="338">
        <v>1847</v>
      </c>
      <c r="C24" s="338">
        <v>3665</v>
      </c>
      <c r="D24" s="339">
        <f t="shared" si="1"/>
        <v>98.42988630211154</v>
      </c>
    </row>
    <row r="25" spans="1:4" ht="24" customHeight="1">
      <c r="A25" s="88" t="s">
        <v>111</v>
      </c>
      <c r="B25" s="338">
        <v>1650</v>
      </c>
      <c r="C25" s="338">
        <v>2603</v>
      </c>
      <c r="D25" s="339">
        <f t="shared" si="1"/>
        <v>57.757575757575765</v>
      </c>
    </row>
    <row r="26" spans="1:4" ht="24" customHeight="1">
      <c r="A26" s="88" t="s">
        <v>112</v>
      </c>
      <c r="B26" s="338">
        <v>1970</v>
      </c>
      <c r="C26" s="338">
        <v>1293</v>
      </c>
      <c r="D26" s="339">
        <f t="shared" si="1"/>
        <v>-34.36548223350254</v>
      </c>
    </row>
    <row r="27" spans="1:6" ht="24" customHeight="1">
      <c r="A27" s="88" t="s">
        <v>113</v>
      </c>
      <c r="B27" s="338">
        <v>8</v>
      </c>
      <c r="C27" s="338">
        <v>13</v>
      </c>
      <c r="D27" s="339">
        <f t="shared" si="1"/>
        <v>62.5</v>
      </c>
      <c r="F27" s="202"/>
    </row>
    <row r="28" spans="1:4" ht="24" customHeight="1">
      <c r="A28" s="184" t="s">
        <v>114</v>
      </c>
      <c r="B28" s="184">
        <v>170766</v>
      </c>
      <c r="C28" s="184">
        <f>SUM(C6:C27)</f>
        <v>168015</v>
      </c>
      <c r="D28" s="339">
        <f t="shared" si="1"/>
        <v>-1.6109764238782895</v>
      </c>
    </row>
    <row r="29" ht="24" customHeight="1"/>
    <row r="30" ht="24" customHeight="1"/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18055555555555" footer="0.511805555555555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SheetLayoutView="100" workbookViewId="0" topLeftCell="A1">
      <selection activeCell="A10" sqref="A10"/>
    </sheetView>
  </sheetViews>
  <sheetFormatPr defaultColWidth="9.00390625" defaultRowHeight="14.25"/>
  <cols>
    <col min="1" max="1" width="14.00390625" style="0" customWidth="1"/>
    <col min="2" max="2" width="27.875" style="0" customWidth="1"/>
    <col min="3" max="3" width="26.75390625" style="0" customWidth="1"/>
  </cols>
  <sheetData>
    <row r="1" spans="1:4" ht="22.5">
      <c r="A1" s="75" t="s">
        <v>912</v>
      </c>
      <c r="B1" s="75"/>
      <c r="C1" s="75"/>
      <c r="D1" s="75"/>
    </row>
    <row r="2" spans="1:4" ht="27" customHeight="1">
      <c r="A2" s="68" t="s">
        <v>929</v>
      </c>
      <c r="B2" s="74"/>
      <c r="C2" s="68" t="s">
        <v>56</v>
      </c>
      <c r="D2" s="74"/>
    </row>
    <row r="3" spans="1:4" ht="27" customHeight="1">
      <c r="A3" s="76" t="s">
        <v>812</v>
      </c>
      <c r="B3" s="77" t="s">
        <v>743</v>
      </c>
      <c r="C3" s="77" t="s">
        <v>59</v>
      </c>
      <c r="D3" s="74"/>
    </row>
    <row r="4" spans="1:4" ht="27" customHeight="1">
      <c r="A4" s="87"/>
      <c r="B4" s="77" t="s">
        <v>914</v>
      </c>
      <c r="C4" s="77"/>
      <c r="D4" s="74"/>
    </row>
    <row r="5" spans="1:4" ht="27" customHeight="1">
      <c r="A5" s="88">
        <v>1030601</v>
      </c>
      <c r="B5" s="81" t="s">
        <v>915</v>
      </c>
      <c r="C5" s="84"/>
      <c r="D5" s="74"/>
    </row>
    <row r="6" spans="1:4" ht="27" customHeight="1">
      <c r="A6" s="88">
        <v>1030602</v>
      </c>
      <c r="B6" s="81" t="s">
        <v>916</v>
      </c>
      <c r="C6" s="84"/>
      <c r="D6" s="74"/>
    </row>
    <row r="7" spans="1:4" ht="27" customHeight="1">
      <c r="A7" s="88">
        <v>1030603</v>
      </c>
      <c r="B7" s="81" t="s">
        <v>917</v>
      </c>
      <c r="C7" s="82"/>
      <c r="D7" s="74"/>
    </row>
    <row r="8" spans="1:4" ht="27" customHeight="1">
      <c r="A8" s="88">
        <v>1030604</v>
      </c>
      <c r="B8" s="51" t="s">
        <v>918</v>
      </c>
      <c r="C8" s="82"/>
      <c r="D8" s="74"/>
    </row>
    <row r="9" spans="1:4" ht="33" customHeight="1">
      <c r="A9" s="88">
        <v>1030698</v>
      </c>
      <c r="B9" s="81" t="s">
        <v>919</v>
      </c>
      <c r="C9" s="84"/>
      <c r="D9" s="74"/>
    </row>
    <row r="10" spans="1:4" s="86" customFormat="1" ht="39.75" customHeight="1">
      <c r="A10" s="89" t="s">
        <v>920</v>
      </c>
      <c r="B10" s="90"/>
      <c r="C10" s="90"/>
      <c r="D10" s="90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1:D10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16.50390625" style="74" customWidth="1"/>
    <col min="2" max="2" width="42.375" style="74" customWidth="1"/>
    <col min="3" max="3" width="16.00390625" style="74" customWidth="1"/>
    <col min="4" max="4" width="11.00390625" style="74" customWidth="1"/>
    <col min="5" max="16384" width="9.00390625" style="74" customWidth="1"/>
  </cols>
  <sheetData>
    <row r="1" spans="1:4" ht="22.5">
      <c r="A1" s="75" t="s">
        <v>921</v>
      </c>
      <c r="B1" s="75"/>
      <c r="C1" s="75"/>
      <c r="D1" s="75"/>
    </row>
    <row r="2" spans="1:3" ht="36" customHeight="1">
      <c r="A2" s="68" t="s">
        <v>930</v>
      </c>
      <c r="C2" s="68" t="s">
        <v>56</v>
      </c>
    </row>
    <row r="3" spans="1:3" ht="24.75" customHeight="1">
      <c r="A3" s="76" t="s">
        <v>812</v>
      </c>
      <c r="B3" s="77" t="s">
        <v>743</v>
      </c>
      <c r="C3" s="77" t="s">
        <v>59</v>
      </c>
    </row>
    <row r="4" spans="1:3" ht="24.75" customHeight="1">
      <c r="A4" s="78"/>
      <c r="B4" s="79" t="s">
        <v>923</v>
      </c>
      <c r="C4" s="77"/>
    </row>
    <row r="5" spans="1:3" ht="24.75" customHeight="1">
      <c r="A5" s="80">
        <v>22301</v>
      </c>
      <c r="B5" s="81" t="s">
        <v>924</v>
      </c>
      <c r="C5" s="82"/>
    </row>
    <row r="6" spans="1:3" ht="24.75" customHeight="1">
      <c r="A6" s="80">
        <v>22302</v>
      </c>
      <c r="B6" s="81" t="s">
        <v>925</v>
      </c>
      <c r="C6" s="82"/>
    </row>
    <row r="7" spans="1:3" ht="24.75" customHeight="1">
      <c r="A7" s="83">
        <v>22303</v>
      </c>
      <c r="B7" s="81" t="s">
        <v>926</v>
      </c>
      <c r="C7" s="82"/>
    </row>
    <row r="8" spans="1:3" ht="24.75" customHeight="1">
      <c r="A8" s="80">
        <v>22399</v>
      </c>
      <c r="B8" s="81" t="s">
        <v>927</v>
      </c>
      <c r="C8" s="84"/>
    </row>
    <row r="9" spans="1:3" ht="24.75" customHeight="1">
      <c r="A9" s="83">
        <v>23008</v>
      </c>
      <c r="B9" s="81" t="s">
        <v>928</v>
      </c>
      <c r="C9" s="84"/>
    </row>
    <row r="10" ht="16.5" customHeight="1">
      <c r="A10" s="85" t="s">
        <v>920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:C7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4.00390625" style="66" bestFit="1" customWidth="1"/>
    <col min="2" max="2" width="19.00390625" style="66" customWidth="1"/>
    <col min="3" max="3" width="22.00390625" style="66" customWidth="1"/>
    <col min="4" max="16384" width="9.00390625" style="66" customWidth="1"/>
  </cols>
  <sheetData>
    <row r="1" spans="1:3" ht="28.5" customHeight="1">
      <c r="A1" s="67" t="s">
        <v>931</v>
      </c>
      <c r="B1" s="67"/>
      <c r="C1" s="67"/>
    </row>
    <row r="2" spans="1:3" ht="24" customHeight="1">
      <c r="A2" s="68" t="s">
        <v>932</v>
      </c>
      <c r="C2" s="69" t="s">
        <v>56</v>
      </c>
    </row>
    <row r="3" spans="1:3" ht="33" customHeight="1">
      <c r="A3" s="70" t="s">
        <v>204</v>
      </c>
      <c r="B3" s="70" t="s">
        <v>210</v>
      </c>
      <c r="C3" s="70" t="s">
        <v>933</v>
      </c>
    </row>
    <row r="4" spans="1:3" ht="33" customHeight="1">
      <c r="A4" s="71"/>
      <c r="B4" s="72"/>
      <c r="C4" s="72"/>
    </row>
    <row r="5" spans="1:3" ht="30" customHeight="1">
      <c r="A5" s="73"/>
      <c r="B5" s="73"/>
      <c r="C5" s="73"/>
    </row>
    <row r="6" spans="1:3" s="64" customFormat="1" ht="30" customHeight="1">
      <c r="A6" s="70" t="s">
        <v>934</v>
      </c>
      <c r="B6" s="72"/>
      <c r="C6" s="72"/>
    </row>
    <row r="7" s="65" customFormat="1" ht="34.5" customHeight="1">
      <c r="A7" s="65" t="s">
        <v>935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3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45.125" style="3" customWidth="1"/>
    <col min="2" max="2" width="45.125" style="4" customWidth="1"/>
    <col min="3" max="3" width="15.875" style="4" customWidth="1"/>
    <col min="4" max="4" width="38.625" style="3" customWidth="1"/>
    <col min="5" max="5" width="10.625" style="5" customWidth="1"/>
    <col min="6" max="6" width="12.75390625" style="5" customWidth="1"/>
    <col min="7" max="7" width="6.50390625" style="3" customWidth="1"/>
    <col min="8" max="8" width="8.625" style="3" customWidth="1"/>
    <col min="9" max="249" width="9.00390625" style="3" customWidth="1"/>
    <col min="250" max="254" width="9.00390625" style="6" customWidth="1"/>
    <col min="255" max="16384" width="9.00390625" style="7" customWidth="1"/>
  </cols>
  <sheetData>
    <row r="1" spans="1:256" s="1" customFormat="1" ht="43.5" customHeight="1">
      <c r="A1" s="8" t="s">
        <v>936</v>
      </c>
      <c r="B1" s="8"/>
      <c r="C1" s="8"/>
      <c r="D1" s="9"/>
      <c r="E1" s="9"/>
      <c r="F1" s="9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54"/>
      <c r="IQ1" s="54"/>
      <c r="IR1" s="54"/>
      <c r="IS1" s="54"/>
      <c r="IT1" s="54"/>
      <c r="IU1" s="55"/>
      <c r="IV1" s="55"/>
    </row>
    <row r="2" spans="1:254" s="2" customFormat="1" ht="21" customHeight="1">
      <c r="A2" s="44" t="s">
        <v>937</v>
      </c>
      <c r="B2" s="44"/>
      <c r="C2" s="45" t="s">
        <v>56</v>
      </c>
      <c r="D2" s="46"/>
      <c r="E2" s="4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33"/>
      <c r="IQ2" s="33"/>
      <c r="IR2" s="33"/>
      <c r="IS2" s="33"/>
      <c r="IT2" s="33"/>
    </row>
    <row r="3" spans="1:253" s="3" customFormat="1" ht="24.75" customHeight="1">
      <c r="A3" s="56" t="s">
        <v>938</v>
      </c>
      <c r="B3" s="57"/>
      <c r="C3" s="57"/>
      <c r="IM3" s="6"/>
      <c r="IN3" s="6"/>
      <c r="IO3" s="6"/>
      <c r="IP3" s="6"/>
      <c r="IQ3" s="6"/>
      <c r="IR3" s="7"/>
      <c r="IS3" s="7"/>
    </row>
    <row r="4" spans="1:253" s="3" customFormat="1" ht="37.5" customHeight="1">
      <c r="A4" s="15" t="s">
        <v>743</v>
      </c>
      <c r="B4" s="50" t="s">
        <v>90</v>
      </c>
      <c r="C4" s="50" t="s">
        <v>939</v>
      </c>
      <c r="IM4" s="6"/>
      <c r="IN4" s="6"/>
      <c r="IO4" s="6"/>
      <c r="IP4" s="6"/>
      <c r="IQ4" s="6"/>
      <c r="IR4" s="7"/>
      <c r="IS4" s="7"/>
    </row>
    <row r="5" spans="1:253" s="3" customFormat="1" ht="21.75" customHeight="1">
      <c r="A5" s="36" t="s">
        <v>940</v>
      </c>
      <c r="B5" s="18">
        <v>3229</v>
      </c>
      <c r="C5" s="58">
        <v>3475</v>
      </c>
      <c r="IM5" s="6"/>
      <c r="IN5" s="6"/>
      <c r="IO5" s="6"/>
      <c r="IP5" s="6"/>
      <c r="IQ5" s="6"/>
      <c r="IR5" s="7"/>
      <c r="IS5" s="7"/>
    </row>
    <row r="6" spans="1:253" s="3" customFormat="1" ht="21.75" customHeight="1">
      <c r="A6" s="37" t="s">
        <v>941</v>
      </c>
      <c r="B6" s="38">
        <v>2359</v>
      </c>
      <c r="C6" s="59">
        <v>2486</v>
      </c>
      <c r="IM6" s="6"/>
      <c r="IN6" s="6"/>
      <c r="IO6" s="6"/>
      <c r="IP6" s="6"/>
      <c r="IQ6" s="6"/>
      <c r="IR6" s="7"/>
      <c r="IS6" s="7"/>
    </row>
    <row r="7" spans="1:253" s="3" customFormat="1" ht="21.75" customHeight="1">
      <c r="A7" s="37" t="s">
        <v>942</v>
      </c>
      <c r="B7" s="39">
        <v>858</v>
      </c>
      <c r="C7" s="60">
        <v>951</v>
      </c>
      <c r="IM7" s="6"/>
      <c r="IN7" s="6"/>
      <c r="IO7" s="6"/>
      <c r="IP7" s="6"/>
      <c r="IQ7" s="6"/>
      <c r="IR7" s="7"/>
      <c r="IS7" s="7"/>
    </row>
    <row r="8" spans="1:253" s="3" customFormat="1" ht="21.75" customHeight="1">
      <c r="A8" s="37" t="s">
        <v>943</v>
      </c>
      <c r="B8" s="39">
        <v>47</v>
      </c>
      <c r="C8" s="61">
        <v>34</v>
      </c>
      <c r="IM8" s="6"/>
      <c r="IN8" s="6"/>
      <c r="IO8" s="6"/>
      <c r="IP8" s="6"/>
      <c r="IQ8" s="6"/>
      <c r="IR8" s="7"/>
      <c r="IS8" s="7"/>
    </row>
    <row r="9" spans="1:253" s="3" customFormat="1" ht="21.75" customHeight="1">
      <c r="A9" s="40" t="s">
        <v>944</v>
      </c>
      <c r="B9" s="39">
        <v>4</v>
      </c>
      <c r="C9" s="60">
        <v>4</v>
      </c>
      <c r="IM9" s="6"/>
      <c r="IN9" s="6"/>
      <c r="IO9" s="6"/>
      <c r="IP9" s="6"/>
      <c r="IQ9" s="6"/>
      <c r="IR9" s="7"/>
      <c r="IS9" s="7"/>
    </row>
    <row r="10" spans="1:253" s="3" customFormat="1" ht="21.75" customHeight="1">
      <c r="A10" s="36" t="s">
        <v>945</v>
      </c>
      <c r="B10" s="25">
        <v>8567</v>
      </c>
      <c r="C10" s="62">
        <v>11197</v>
      </c>
      <c r="IM10" s="6"/>
      <c r="IN10" s="6"/>
      <c r="IO10" s="6"/>
      <c r="IP10" s="6"/>
      <c r="IQ10" s="6"/>
      <c r="IR10" s="7"/>
      <c r="IS10" s="7"/>
    </row>
    <row r="11" spans="1:253" s="3" customFormat="1" ht="21.75" customHeight="1">
      <c r="A11" s="40" t="s">
        <v>946</v>
      </c>
      <c r="B11" s="19">
        <v>2999</v>
      </c>
      <c r="C11" s="63">
        <v>4954</v>
      </c>
      <c r="IM11" s="6"/>
      <c r="IN11" s="6"/>
      <c r="IO11" s="6"/>
      <c r="IP11" s="6"/>
      <c r="IQ11" s="6"/>
      <c r="IR11" s="7"/>
      <c r="IS11" s="7"/>
    </row>
    <row r="12" spans="1:253" s="3" customFormat="1" ht="21.75" customHeight="1">
      <c r="A12" s="40" t="s">
        <v>942</v>
      </c>
      <c r="B12" s="19">
        <v>5508</v>
      </c>
      <c r="C12" s="63">
        <v>6087</v>
      </c>
      <c r="IM12" s="6"/>
      <c r="IN12" s="6"/>
      <c r="IO12" s="6"/>
      <c r="IP12" s="6"/>
      <c r="IQ12" s="6"/>
      <c r="IR12" s="7"/>
      <c r="IS12" s="7"/>
    </row>
    <row r="13" spans="1:253" s="3" customFormat="1" ht="21.75" customHeight="1">
      <c r="A13" s="40" t="s">
        <v>943</v>
      </c>
      <c r="B13" s="19">
        <v>11</v>
      </c>
      <c r="C13" s="63">
        <v>6</v>
      </c>
      <c r="IM13" s="6"/>
      <c r="IN13" s="6"/>
      <c r="IO13" s="6"/>
      <c r="IP13" s="6"/>
      <c r="IQ13" s="6"/>
      <c r="IR13" s="7"/>
      <c r="IS13" s="7"/>
    </row>
    <row r="14" spans="1:253" s="3" customFormat="1" ht="21.75" customHeight="1">
      <c r="A14" s="40" t="s">
        <v>947</v>
      </c>
      <c r="B14" s="19">
        <v>49</v>
      </c>
      <c r="C14" s="63">
        <v>150</v>
      </c>
      <c r="IM14" s="6"/>
      <c r="IN14" s="6"/>
      <c r="IO14" s="6"/>
      <c r="IP14" s="6"/>
      <c r="IQ14" s="6"/>
      <c r="IR14" s="7"/>
      <c r="IS14" s="7"/>
    </row>
    <row r="15" spans="1:253" s="3" customFormat="1" ht="21.75" customHeight="1">
      <c r="A15" s="41" t="s">
        <v>756</v>
      </c>
      <c r="B15" s="25">
        <v>11796</v>
      </c>
      <c r="C15" s="62">
        <f>C5+C10</f>
        <v>14672</v>
      </c>
      <c r="IM15" s="6"/>
      <c r="IN15" s="6"/>
      <c r="IO15" s="6"/>
      <c r="IP15" s="6"/>
      <c r="IQ15" s="6"/>
      <c r="IR15" s="7"/>
      <c r="IS15" s="7"/>
    </row>
    <row r="16" spans="1:253" s="3" customFormat="1" ht="21.75" customHeight="1">
      <c r="A16" s="42" t="s">
        <v>948</v>
      </c>
      <c r="B16" s="19">
        <v>7277</v>
      </c>
      <c r="C16" s="63">
        <v>8125</v>
      </c>
      <c r="IM16" s="6"/>
      <c r="IN16" s="6"/>
      <c r="IO16" s="6"/>
      <c r="IP16" s="6"/>
      <c r="IQ16" s="6"/>
      <c r="IR16" s="7"/>
      <c r="IS16" s="7"/>
    </row>
    <row r="17" spans="1:253" s="3" customFormat="1" ht="21.75" customHeight="1">
      <c r="A17" s="42" t="s">
        <v>949</v>
      </c>
      <c r="B17" s="19">
        <v>768</v>
      </c>
      <c r="C17" s="63">
        <v>20</v>
      </c>
      <c r="IM17" s="6"/>
      <c r="IN17" s="6"/>
      <c r="IO17" s="6"/>
      <c r="IP17" s="6"/>
      <c r="IQ17" s="6"/>
      <c r="IR17" s="7"/>
      <c r="IS17" s="7"/>
    </row>
    <row r="18" spans="1:253" s="3" customFormat="1" ht="21.75" customHeight="1">
      <c r="A18" s="41" t="s">
        <v>950</v>
      </c>
      <c r="B18" s="25">
        <v>19841</v>
      </c>
      <c r="C18" s="25">
        <v>22817</v>
      </c>
      <c r="IM18" s="6"/>
      <c r="IN18" s="6"/>
      <c r="IO18" s="6"/>
      <c r="IP18" s="6"/>
      <c r="IQ18" s="6"/>
      <c r="IR18" s="7"/>
      <c r="IS18" s="7"/>
    </row>
    <row r="19" spans="1:256" s="3" customFormat="1" ht="19.5" customHeight="1">
      <c r="A19" s="11"/>
      <c r="B19" s="10"/>
      <c r="C19" s="10"/>
      <c r="D19" s="11"/>
      <c r="E19" s="12"/>
      <c r="F19" s="12"/>
      <c r="IP19" s="6"/>
      <c r="IQ19" s="6"/>
      <c r="IR19" s="6"/>
      <c r="IS19" s="6"/>
      <c r="IT19" s="6"/>
      <c r="IU19" s="7"/>
      <c r="IV19" s="7"/>
    </row>
    <row r="20" spans="1:256" s="3" customFormat="1" ht="19.5" customHeight="1">
      <c r="A20" s="11"/>
      <c r="B20" s="10"/>
      <c r="C20" s="10"/>
      <c r="D20" s="11"/>
      <c r="E20" s="12"/>
      <c r="F20" s="12"/>
      <c r="IP20" s="6"/>
      <c r="IQ20" s="6"/>
      <c r="IR20" s="6"/>
      <c r="IS20" s="6"/>
      <c r="IT20" s="6"/>
      <c r="IU20" s="7"/>
      <c r="IV20" s="7"/>
    </row>
    <row r="21" spans="1:256" s="3" customFormat="1" ht="19.5" customHeight="1">
      <c r="A21" s="11"/>
      <c r="B21" s="10"/>
      <c r="C21" s="10"/>
      <c r="D21" s="11"/>
      <c r="E21" s="12"/>
      <c r="F21" s="12"/>
      <c r="IP21" s="6"/>
      <c r="IQ21" s="6"/>
      <c r="IR21" s="6"/>
      <c r="IS21" s="6"/>
      <c r="IT21" s="6"/>
      <c r="IU21" s="7"/>
      <c r="IV21" s="7"/>
    </row>
    <row r="22" spans="1:256" s="3" customFormat="1" ht="19.5" customHeight="1">
      <c r="A22" s="11"/>
      <c r="B22" s="10"/>
      <c r="C22" s="10"/>
      <c r="D22" s="11"/>
      <c r="E22" s="12"/>
      <c r="F22" s="12"/>
      <c r="IP22" s="6"/>
      <c r="IQ22" s="6"/>
      <c r="IR22" s="6"/>
      <c r="IS22" s="6"/>
      <c r="IT22" s="6"/>
      <c r="IU22" s="7"/>
      <c r="IV22" s="7"/>
    </row>
    <row r="23" spans="1:256" s="3" customFormat="1" ht="19.5" customHeight="1">
      <c r="A23" s="11"/>
      <c r="B23" s="10"/>
      <c r="C23" s="10"/>
      <c r="D23" s="11"/>
      <c r="E23" s="12"/>
      <c r="F23" s="12"/>
      <c r="IP23" s="6"/>
      <c r="IQ23" s="6"/>
      <c r="IR23" s="6"/>
      <c r="IS23" s="6"/>
      <c r="IT23" s="6"/>
      <c r="IU23" s="7"/>
      <c r="IV23" s="7"/>
    </row>
    <row r="24" spans="1:256" s="3" customFormat="1" ht="19.5" customHeight="1">
      <c r="A24" s="11"/>
      <c r="B24" s="10"/>
      <c r="C24" s="10"/>
      <c r="D24" s="11"/>
      <c r="E24" s="12"/>
      <c r="F24" s="12"/>
      <c r="IP24" s="6"/>
      <c r="IQ24" s="6"/>
      <c r="IR24" s="6"/>
      <c r="IS24" s="6"/>
      <c r="IT24" s="6"/>
      <c r="IU24" s="7"/>
      <c r="IV24" s="7"/>
    </row>
    <row r="25" spans="1:256" s="3" customFormat="1" ht="19.5" customHeight="1">
      <c r="A25" s="11"/>
      <c r="B25" s="10"/>
      <c r="C25" s="10"/>
      <c r="D25" s="11"/>
      <c r="E25" s="12"/>
      <c r="F25" s="12"/>
      <c r="IP25" s="6"/>
      <c r="IQ25" s="6"/>
      <c r="IR25" s="6"/>
      <c r="IS25" s="6"/>
      <c r="IT25" s="6"/>
      <c r="IU25" s="7"/>
      <c r="IV25" s="7"/>
    </row>
    <row r="26" spans="1:256" s="3" customFormat="1" ht="27" customHeight="1">
      <c r="A26" s="11"/>
      <c r="B26" s="10"/>
      <c r="C26" s="10"/>
      <c r="D26" s="11"/>
      <c r="E26" s="12"/>
      <c r="F26" s="12"/>
      <c r="IP26" s="6"/>
      <c r="IQ26" s="6"/>
      <c r="IR26" s="6"/>
      <c r="IS26" s="6"/>
      <c r="IT26" s="6"/>
      <c r="IU26" s="7"/>
      <c r="IV26" s="7"/>
    </row>
    <row r="27" spans="1:256" s="3" customFormat="1" ht="14.25">
      <c r="A27" s="11"/>
      <c r="B27" s="10"/>
      <c r="C27" s="10"/>
      <c r="D27" s="11"/>
      <c r="E27" s="12"/>
      <c r="F27" s="12"/>
      <c r="IP27" s="6"/>
      <c r="IQ27" s="6"/>
      <c r="IR27" s="6"/>
      <c r="IS27" s="6"/>
      <c r="IT27" s="6"/>
      <c r="IU27" s="7"/>
      <c r="IV27" s="7"/>
    </row>
    <row r="28" spans="1:256" s="3" customFormat="1" ht="14.25">
      <c r="A28" s="11"/>
      <c r="B28" s="10"/>
      <c r="C28" s="10"/>
      <c r="D28" s="11"/>
      <c r="E28" s="12"/>
      <c r="F28" s="12"/>
      <c r="IP28" s="6"/>
      <c r="IQ28" s="6"/>
      <c r="IR28" s="6"/>
      <c r="IS28" s="6"/>
      <c r="IT28" s="6"/>
      <c r="IU28" s="7"/>
      <c r="IV28" s="7"/>
    </row>
    <row r="29" spans="1:256" s="3" customFormat="1" ht="14.25">
      <c r="A29" s="11"/>
      <c r="B29" s="10"/>
      <c r="C29" s="10"/>
      <c r="D29" s="11"/>
      <c r="E29" s="12"/>
      <c r="F29" s="12"/>
      <c r="IP29" s="6"/>
      <c r="IQ29" s="6"/>
      <c r="IR29" s="6"/>
      <c r="IS29" s="6"/>
      <c r="IT29" s="6"/>
      <c r="IU29" s="7"/>
      <c r="IV29" s="7"/>
    </row>
    <row r="30" spans="1:256" s="3" customFormat="1" ht="14.25">
      <c r="A30" s="11"/>
      <c r="B30" s="10"/>
      <c r="C30" s="10"/>
      <c r="D30" s="11"/>
      <c r="E30" s="12"/>
      <c r="F30" s="12"/>
      <c r="IP30" s="6"/>
      <c r="IQ30" s="6"/>
      <c r="IR30" s="6"/>
      <c r="IS30" s="6"/>
      <c r="IT30" s="6"/>
      <c r="IU30" s="7"/>
      <c r="IV30" s="7"/>
    </row>
    <row r="31" spans="1:256" s="3" customFormat="1" ht="14.25">
      <c r="A31" s="11"/>
      <c r="B31" s="10"/>
      <c r="C31" s="10"/>
      <c r="D31" s="11"/>
      <c r="E31" s="12"/>
      <c r="F31" s="12"/>
      <c r="IP31" s="6"/>
      <c r="IQ31" s="6"/>
      <c r="IR31" s="6"/>
      <c r="IS31" s="6"/>
      <c r="IT31" s="6"/>
      <c r="IU31" s="7"/>
      <c r="IV31" s="7"/>
    </row>
    <row r="32" spans="1:256" s="3" customFormat="1" ht="14.25">
      <c r="A32" s="11"/>
      <c r="B32" s="10"/>
      <c r="C32" s="10"/>
      <c r="D32" s="11"/>
      <c r="E32" s="12"/>
      <c r="F32" s="12"/>
      <c r="IP32" s="6"/>
      <c r="IQ32" s="6"/>
      <c r="IR32" s="6"/>
      <c r="IS32" s="6"/>
      <c r="IT32" s="6"/>
      <c r="IU32" s="7"/>
      <c r="IV32" s="7"/>
    </row>
    <row r="33" spans="1:256" s="3" customFormat="1" ht="14.25">
      <c r="A33" s="11"/>
      <c r="B33" s="10"/>
      <c r="C33" s="10"/>
      <c r="D33" s="11"/>
      <c r="E33" s="12"/>
      <c r="F33" s="12"/>
      <c r="IP33" s="6"/>
      <c r="IQ33" s="6"/>
      <c r="IR33" s="6"/>
      <c r="IS33" s="6"/>
      <c r="IT33" s="6"/>
      <c r="IU33" s="7"/>
      <c r="IV33" s="7"/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3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50.50390625" style="3" customWidth="1"/>
    <col min="2" max="3" width="19.75390625" style="4" customWidth="1"/>
    <col min="4" max="4" width="38.625" style="3" customWidth="1"/>
    <col min="5" max="5" width="10.625" style="5" customWidth="1"/>
    <col min="6" max="6" width="12.75390625" style="5" customWidth="1"/>
    <col min="7" max="7" width="6.50390625" style="3" customWidth="1"/>
    <col min="8" max="8" width="8.625" style="3" customWidth="1"/>
    <col min="9" max="249" width="9.00390625" style="3" customWidth="1"/>
    <col min="250" max="254" width="9.00390625" style="6" customWidth="1"/>
    <col min="255" max="16384" width="9.00390625" style="7" customWidth="1"/>
  </cols>
  <sheetData>
    <row r="1" spans="1:256" s="1" customFormat="1" ht="43.5" customHeight="1">
      <c r="A1" s="8" t="s">
        <v>951</v>
      </c>
      <c r="B1" s="8"/>
      <c r="C1" s="8"/>
      <c r="D1" s="9"/>
      <c r="E1" s="9"/>
      <c r="F1" s="9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54"/>
      <c r="IQ1" s="54"/>
      <c r="IR1" s="54"/>
      <c r="IS1" s="54"/>
      <c r="IT1" s="54"/>
      <c r="IU1" s="55"/>
      <c r="IV1" s="55"/>
    </row>
    <row r="2" spans="1:254" s="2" customFormat="1" ht="21" customHeight="1">
      <c r="A2" s="44" t="s">
        <v>952</v>
      </c>
      <c r="B2" s="44"/>
      <c r="C2" s="45" t="s">
        <v>56</v>
      </c>
      <c r="D2" s="46"/>
      <c r="E2" s="4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33"/>
      <c r="IQ2" s="33"/>
      <c r="IR2" s="33"/>
      <c r="IS2" s="33"/>
      <c r="IT2" s="33"/>
    </row>
    <row r="3" spans="1:253" s="3" customFormat="1" ht="24.75" customHeight="1">
      <c r="A3" s="48" t="s">
        <v>953</v>
      </c>
      <c r="B3" s="49"/>
      <c r="C3" s="49"/>
      <c r="IM3" s="6"/>
      <c r="IN3" s="6"/>
      <c r="IO3" s="6"/>
      <c r="IP3" s="6"/>
      <c r="IQ3" s="6"/>
      <c r="IR3" s="7"/>
      <c r="IS3" s="7"/>
    </row>
    <row r="4" spans="1:253" s="3" customFormat="1" ht="37.5" customHeight="1">
      <c r="A4" s="15" t="s">
        <v>743</v>
      </c>
      <c r="B4" s="50" t="s">
        <v>90</v>
      </c>
      <c r="C4" s="50" t="s">
        <v>939</v>
      </c>
      <c r="IM4" s="6"/>
      <c r="IN4" s="6"/>
      <c r="IO4" s="6"/>
      <c r="IP4" s="6"/>
      <c r="IQ4" s="6"/>
      <c r="IR4" s="7"/>
      <c r="IS4" s="7"/>
    </row>
    <row r="5" spans="1:253" s="3" customFormat="1" ht="21.75" customHeight="1">
      <c r="A5" s="36" t="s">
        <v>954</v>
      </c>
      <c r="B5" s="18">
        <v>2381</v>
      </c>
      <c r="C5" s="18">
        <v>2653</v>
      </c>
      <c r="IM5" s="6"/>
      <c r="IN5" s="6"/>
      <c r="IO5" s="6"/>
      <c r="IP5" s="6"/>
      <c r="IQ5" s="6"/>
      <c r="IR5" s="7"/>
      <c r="IS5" s="7"/>
    </row>
    <row r="6" spans="1:253" s="3" customFormat="1" ht="21.75" customHeight="1">
      <c r="A6" s="36" t="s">
        <v>955</v>
      </c>
      <c r="B6" s="18">
        <v>9315</v>
      </c>
      <c r="C6" s="18">
        <v>11126</v>
      </c>
      <c r="IM6" s="6"/>
      <c r="IN6" s="6"/>
      <c r="IO6" s="6"/>
      <c r="IP6" s="6"/>
      <c r="IQ6" s="6"/>
      <c r="IR6" s="7"/>
      <c r="IS6" s="7"/>
    </row>
    <row r="7" spans="1:253" s="3" customFormat="1" ht="21.75" customHeight="1">
      <c r="A7" s="51"/>
      <c r="B7" s="21"/>
      <c r="C7" s="21"/>
      <c r="IM7" s="6"/>
      <c r="IN7" s="6"/>
      <c r="IO7" s="6"/>
      <c r="IP7" s="6"/>
      <c r="IQ7" s="6"/>
      <c r="IR7" s="7"/>
      <c r="IS7" s="7"/>
    </row>
    <row r="8" spans="1:253" s="3" customFormat="1" ht="21.75" customHeight="1">
      <c r="A8" s="51"/>
      <c r="B8" s="21"/>
      <c r="C8" s="21"/>
      <c r="IM8" s="6"/>
      <c r="IN8" s="6"/>
      <c r="IO8" s="6"/>
      <c r="IP8" s="6"/>
      <c r="IQ8" s="6"/>
      <c r="IR8" s="7"/>
      <c r="IS8" s="7"/>
    </row>
    <row r="9" spans="1:253" s="3" customFormat="1" ht="21.75" customHeight="1">
      <c r="A9" s="40"/>
      <c r="B9" s="23"/>
      <c r="C9" s="23"/>
      <c r="IM9" s="6"/>
      <c r="IN9" s="6"/>
      <c r="IO9" s="6"/>
      <c r="IP9" s="6"/>
      <c r="IQ9" s="6"/>
      <c r="IR9" s="7"/>
      <c r="IS9" s="7"/>
    </row>
    <row r="10" spans="1:253" s="3" customFormat="1" ht="21.75" customHeight="1">
      <c r="A10" s="41" t="s">
        <v>773</v>
      </c>
      <c r="B10" s="25">
        <f>SUM(B5:B9)</f>
        <v>11696</v>
      </c>
      <c r="C10" s="25">
        <v>13779</v>
      </c>
      <c r="IM10" s="6"/>
      <c r="IN10" s="6"/>
      <c r="IO10" s="6"/>
      <c r="IP10" s="6"/>
      <c r="IQ10" s="6"/>
      <c r="IR10" s="7"/>
      <c r="IS10" s="7"/>
    </row>
    <row r="11" spans="1:253" s="3" customFormat="1" ht="21.75" customHeight="1">
      <c r="A11" s="41" t="s">
        <v>956</v>
      </c>
      <c r="B11" s="25">
        <v>8145</v>
      </c>
      <c r="C11" s="52">
        <v>9038</v>
      </c>
      <c r="IM11" s="6"/>
      <c r="IN11" s="6"/>
      <c r="IO11" s="6"/>
      <c r="IP11" s="6"/>
      <c r="IQ11" s="6"/>
      <c r="IR11" s="7"/>
      <c r="IS11" s="7"/>
    </row>
    <row r="12" spans="1:253" s="3" customFormat="1" ht="21.75" customHeight="1">
      <c r="A12" s="42" t="s">
        <v>957</v>
      </c>
      <c r="B12" s="21">
        <v>8125</v>
      </c>
      <c r="C12" s="53">
        <v>8947</v>
      </c>
      <c r="IM12" s="6"/>
      <c r="IN12" s="6"/>
      <c r="IO12" s="6"/>
      <c r="IP12" s="6"/>
      <c r="IQ12" s="6"/>
      <c r="IR12" s="7"/>
      <c r="IS12" s="7"/>
    </row>
    <row r="13" spans="1:253" s="3" customFormat="1" ht="21.75" customHeight="1">
      <c r="A13" s="42" t="s">
        <v>958</v>
      </c>
      <c r="B13" s="19">
        <v>20</v>
      </c>
      <c r="C13" s="53">
        <v>91</v>
      </c>
      <c r="IM13" s="6"/>
      <c r="IN13" s="6"/>
      <c r="IO13" s="6"/>
      <c r="IP13" s="6"/>
      <c r="IQ13" s="6"/>
      <c r="IR13" s="7"/>
      <c r="IS13" s="7"/>
    </row>
    <row r="14" spans="1:253" s="3" customFormat="1" ht="21.75" customHeight="1">
      <c r="A14" s="51"/>
      <c r="B14" s="21"/>
      <c r="C14" s="21"/>
      <c r="IM14" s="6"/>
      <c r="IN14" s="6"/>
      <c r="IO14" s="6"/>
      <c r="IP14" s="6"/>
      <c r="IQ14" s="6"/>
      <c r="IR14" s="7"/>
      <c r="IS14" s="7"/>
    </row>
    <row r="15" spans="1:253" s="3" customFormat="1" ht="21.75" customHeight="1">
      <c r="A15" s="51"/>
      <c r="B15" s="21"/>
      <c r="C15" s="21"/>
      <c r="IM15" s="6"/>
      <c r="IN15" s="6"/>
      <c r="IO15" s="6"/>
      <c r="IP15" s="6"/>
      <c r="IQ15" s="6"/>
      <c r="IR15" s="7"/>
      <c r="IS15" s="7"/>
    </row>
    <row r="16" spans="1:253" s="3" customFormat="1" ht="21.75" customHeight="1">
      <c r="A16" s="51"/>
      <c r="B16" s="21"/>
      <c r="C16" s="21"/>
      <c r="IM16" s="6"/>
      <c r="IN16" s="6"/>
      <c r="IO16" s="6"/>
      <c r="IP16" s="6"/>
      <c r="IQ16" s="6"/>
      <c r="IR16" s="7"/>
      <c r="IS16" s="7"/>
    </row>
    <row r="17" spans="1:253" s="3" customFormat="1" ht="21.75" customHeight="1">
      <c r="A17" s="51"/>
      <c r="B17" s="21"/>
      <c r="C17" s="21"/>
      <c r="IM17" s="6"/>
      <c r="IN17" s="6"/>
      <c r="IO17" s="6"/>
      <c r="IP17" s="6"/>
      <c r="IQ17" s="6"/>
      <c r="IR17" s="7"/>
      <c r="IS17" s="7"/>
    </row>
    <row r="18" spans="1:253" s="3" customFormat="1" ht="21.75" customHeight="1">
      <c r="A18" s="41" t="s">
        <v>959</v>
      </c>
      <c r="B18" s="29">
        <f>SUM(B10:B11)</f>
        <v>19841</v>
      </c>
      <c r="C18" s="29">
        <v>22817</v>
      </c>
      <c r="IM18" s="6"/>
      <c r="IN18" s="6"/>
      <c r="IO18" s="6"/>
      <c r="IP18" s="6"/>
      <c r="IQ18" s="6"/>
      <c r="IR18" s="7"/>
      <c r="IS18" s="7"/>
    </row>
    <row r="19" spans="1:256" s="3" customFormat="1" ht="19.5" customHeight="1">
      <c r="A19" s="11"/>
      <c r="B19" s="10"/>
      <c r="C19" s="10"/>
      <c r="D19" s="11"/>
      <c r="E19" s="12"/>
      <c r="F19" s="12"/>
      <c r="IP19" s="6"/>
      <c r="IQ19" s="6"/>
      <c r="IR19" s="6"/>
      <c r="IS19" s="6"/>
      <c r="IT19" s="6"/>
      <c r="IU19" s="7"/>
      <c r="IV19" s="7"/>
    </row>
    <row r="20" spans="1:256" s="3" customFormat="1" ht="19.5" customHeight="1">
      <c r="A20" s="11"/>
      <c r="B20" s="10"/>
      <c r="C20" s="10"/>
      <c r="D20" s="11"/>
      <c r="E20" s="12"/>
      <c r="F20" s="12"/>
      <c r="IP20" s="6"/>
      <c r="IQ20" s="6"/>
      <c r="IR20" s="6"/>
      <c r="IS20" s="6"/>
      <c r="IT20" s="6"/>
      <c r="IU20" s="7"/>
      <c r="IV20" s="7"/>
    </row>
    <row r="21" spans="1:256" s="3" customFormat="1" ht="19.5" customHeight="1">
      <c r="A21" s="11"/>
      <c r="B21" s="10"/>
      <c r="C21" s="10"/>
      <c r="D21" s="11"/>
      <c r="E21" s="12"/>
      <c r="F21" s="12"/>
      <c r="IP21" s="6"/>
      <c r="IQ21" s="6"/>
      <c r="IR21" s="6"/>
      <c r="IS21" s="6"/>
      <c r="IT21" s="6"/>
      <c r="IU21" s="7"/>
      <c r="IV21" s="7"/>
    </row>
    <row r="22" spans="1:256" s="3" customFormat="1" ht="19.5" customHeight="1">
      <c r="A22" s="11"/>
      <c r="B22" s="10"/>
      <c r="C22" s="10"/>
      <c r="D22" s="11"/>
      <c r="E22" s="12"/>
      <c r="F22" s="12"/>
      <c r="IP22" s="6"/>
      <c r="IQ22" s="6"/>
      <c r="IR22" s="6"/>
      <c r="IS22" s="6"/>
      <c r="IT22" s="6"/>
      <c r="IU22" s="7"/>
      <c r="IV22" s="7"/>
    </row>
    <row r="23" spans="1:256" s="3" customFormat="1" ht="19.5" customHeight="1">
      <c r="A23" s="11"/>
      <c r="B23" s="10"/>
      <c r="C23" s="10"/>
      <c r="D23" s="11"/>
      <c r="E23" s="12"/>
      <c r="F23" s="12"/>
      <c r="IP23" s="6"/>
      <c r="IQ23" s="6"/>
      <c r="IR23" s="6"/>
      <c r="IS23" s="6"/>
      <c r="IT23" s="6"/>
      <c r="IU23" s="7"/>
      <c r="IV23" s="7"/>
    </row>
    <row r="24" spans="1:256" s="3" customFormat="1" ht="19.5" customHeight="1">
      <c r="A24" s="11"/>
      <c r="B24" s="10"/>
      <c r="C24" s="10"/>
      <c r="D24" s="11"/>
      <c r="E24" s="12"/>
      <c r="F24" s="12"/>
      <c r="IP24" s="6"/>
      <c r="IQ24" s="6"/>
      <c r="IR24" s="6"/>
      <c r="IS24" s="6"/>
      <c r="IT24" s="6"/>
      <c r="IU24" s="7"/>
      <c r="IV24" s="7"/>
    </row>
    <row r="25" spans="1:256" s="3" customFormat="1" ht="19.5" customHeight="1">
      <c r="A25" s="11"/>
      <c r="B25" s="10"/>
      <c r="C25" s="10"/>
      <c r="D25" s="11"/>
      <c r="E25" s="12"/>
      <c r="F25" s="12"/>
      <c r="IP25" s="6"/>
      <c r="IQ25" s="6"/>
      <c r="IR25" s="6"/>
      <c r="IS25" s="6"/>
      <c r="IT25" s="6"/>
      <c r="IU25" s="7"/>
      <c r="IV25" s="7"/>
    </row>
    <row r="26" spans="1:256" s="3" customFormat="1" ht="27" customHeight="1">
      <c r="A26" s="11"/>
      <c r="B26" s="10"/>
      <c r="C26" s="10"/>
      <c r="D26" s="11"/>
      <c r="E26" s="12"/>
      <c r="F26" s="12"/>
      <c r="IP26" s="6"/>
      <c r="IQ26" s="6"/>
      <c r="IR26" s="6"/>
      <c r="IS26" s="6"/>
      <c r="IT26" s="6"/>
      <c r="IU26" s="7"/>
      <c r="IV26" s="7"/>
    </row>
    <row r="27" spans="1:256" s="3" customFormat="1" ht="14.25">
      <c r="A27" s="11"/>
      <c r="B27" s="10"/>
      <c r="C27" s="10"/>
      <c r="D27" s="11"/>
      <c r="E27" s="12"/>
      <c r="F27" s="12"/>
      <c r="IP27" s="6"/>
      <c r="IQ27" s="6"/>
      <c r="IR27" s="6"/>
      <c r="IS27" s="6"/>
      <c r="IT27" s="6"/>
      <c r="IU27" s="7"/>
      <c r="IV27" s="7"/>
    </row>
    <row r="28" spans="1:256" s="3" customFormat="1" ht="14.25">
      <c r="A28" s="11"/>
      <c r="B28" s="10"/>
      <c r="C28" s="10"/>
      <c r="D28" s="11"/>
      <c r="E28" s="12"/>
      <c r="F28" s="12"/>
      <c r="IP28" s="6"/>
      <c r="IQ28" s="6"/>
      <c r="IR28" s="6"/>
      <c r="IS28" s="6"/>
      <c r="IT28" s="6"/>
      <c r="IU28" s="7"/>
      <c r="IV28" s="7"/>
    </row>
    <row r="29" spans="1:256" s="3" customFormat="1" ht="14.25">
      <c r="A29" s="11"/>
      <c r="B29" s="10"/>
      <c r="C29" s="10"/>
      <c r="D29" s="11"/>
      <c r="E29" s="12"/>
      <c r="F29" s="12"/>
      <c r="IP29" s="6"/>
      <c r="IQ29" s="6"/>
      <c r="IR29" s="6"/>
      <c r="IS29" s="6"/>
      <c r="IT29" s="6"/>
      <c r="IU29" s="7"/>
      <c r="IV29" s="7"/>
    </row>
    <row r="30" spans="1:256" s="3" customFormat="1" ht="14.25">
      <c r="A30" s="11"/>
      <c r="B30" s="10"/>
      <c r="C30" s="10"/>
      <c r="D30" s="11"/>
      <c r="E30" s="12"/>
      <c r="F30" s="12"/>
      <c r="IP30" s="6"/>
      <c r="IQ30" s="6"/>
      <c r="IR30" s="6"/>
      <c r="IS30" s="6"/>
      <c r="IT30" s="6"/>
      <c r="IU30" s="7"/>
      <c r="IV30" s="7"/>
    </row>
    <row r="31" spans="1:256" s="3" customFormat="1" ht="14.25">
      <c r="A31" s="11"/>
      <c r="B31" s="10"/>
      <c r="C31" s="10"/>
      <c r="D31" s="11"/>
      <c r="E31" s="12"/>
      <c r="F31" s="12"/>
      <c r="IP31" s="6"/>
      <c r="IQ31" s="6"/>
      <c r="IR31" s="6"/>
      <c r="IS31" s="6"/>
      <c r="IT31" s="6"/>
      <c r="IU31" s="7"/>
      <c r="IV31" s="7"/>
    </row>
    <row r="32" spans="1:256" s="3" customFormat="1" ht="14.25">
      <c r="A32" s="11"/>
      <c r="B32" s="10"/>
      <c r="C32" s="10"/>
      <c r="D32" s="11"/>
      <c r="E32" s="12"/>
      <c r="F32" s="12"/>
      <c r="IP32" s="6"/>
      <c r="IQ32" s="6"/>
      <c r="IR32" s="6"/>
      <c r="IS32" s="6"/>
      <c r="IT32" s="6"/>
      <c r="IU32" s="7"/>
      <c r="IV32" s="7"/>
    </row>
    <row r="33" spans="1:256" s="3" customFormat="1" ht="14.25">
      <c r="A33" s="11"/>
      <c r="B33" s="10"/>
      <c r="C33" s="10"/>
      <c r="D33" s="11"/>
      <c r="E33" s="12"/>
      <c r="F33" s="12"/>
      <c r="IP33" s="6"/>
      <c r="IQ33" s="6"/>
      <c r="IR33" s="6"/>
      <c r="IS33" s="6"/>
      <c r="IT33" s="6"/>
      <c r="IU33" s="7"/>
      <c r="IV33" s="7"/>
    </row>
  </sheetData>
  <sheetProtection/>
  <mergeCells count="3">
    <mergeCell ref="A1:C1"/>
    <mergeCell ref="A2:B2"/>
    <mergeCell ref="A3:C3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7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49.125" style="3" customWidth="1"/>
    <col min="2" max="3" width="20.75390625" style="4" customWidth="1"/>
    <col min="4" max="4" width="38.00390625" style="3" customWidth="1"/>
    <col min="5" max="5" width="15.125" style="5" customWidth="1"/>
    <col min="6" max="6" width="14.375" style="5" customWidth="1"/>
    <col min="7" max="7" width="9.25390625" style="3" customWidth="1"/>
    <col min="8" max="249" width="9.00390625" style="3" customWidth="1"/>
    <col min="250" max="254" width="9.00390625" style="6" customWidth="1"/>
    <col min="255" max="16384" width="9.00390625" style="7" customWidth="1"/>
  </cols>
  <sheetData>
    <row r="1" spans="1:256" s="3" customFormat="1" ht="36" customHeight="1">
      <c r="A1" s="8" t="s">
        <v>960</v>
      </c>
      <c r="B1" s="8"/>
      <c r="C1" s="8"/>
      <c r="D1" s="9"/>
      <c r="E1" s="9"/>
      <c r="F1" s="9"/>
      <c r="IP1" s="6"/>
      <c r="IQ1" s="6"/>
      <c r="IR1" s="6"/>
      <c r="IS1" s="6"/>
      <c r="IT1" s="6"/>
      <c r="IU1" s="7"/>
      <c r="IV1" s="7"/>
    </row>
    <row r="2" spans="1:254" s="2" customFormat="1" ht="28.5" customHeight="1">
      <c r="A2" s="2" t="s">
        <v>961</v>
      </c>
      <c r="B2" s="10"/>
      <c r="C2" s="2" t="s">
        <v>56</v>
      </c>
      <c r="D2" s="11"/>
      <c r="E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33"/>
      <c r="IQ2" s="33"/>
      <c r="IR2" s="33"/>
      <c r="IS2" s="33"/>
      <c r="IT2" s="33"/>
    </row>
    <row r="3" spans="1:253" s="3" customFormat="1" ht="28.5" customHeight="1">
      <c r="A3" s="34" t="s">
        <v>938</v>
      </c>
      <c r="B3" s="35"/>
      <c r="C3" s="35"/>
      <c r="IM3" s="6"/>
      <c r="IN3" s="6"/>
      <c r="IO3" s="6"/>
      <c r="IP3" s="6"/>
      <c r="IQ3" s="6"/>
      <c r="IR3" s="7"/>
      <c r="IS3" s="7"/>
    </row>
    <row r="4" spans="1:253" s="3" customFormat="1" ht="28.5" customHeight="1">
      <c r="A4" s="15" t="s">
        <v>743</v>
      </c>
      <c r="B4" s="16" t="s">
        <v>60</v>
      </c>
      <c r="C4" s="16" t="s">
        <v>183</v>
      </c>
      <c r="IM4" s="6"/>
      <c r="IN4" s="6"/>
      <c r="IO4" s="6"/>
      <c r="IP4" s="6"/>
      <c r="IQ4" s="6"/>
      <c r="IR4" s="7"/>
      <c r="IS4" s="7"/>
    </row>
    <row r="5" spans="1:253" s="3" customFormat="1" ht="28.5" customHeight="1">
      <c r="A5" s="36" t="s">
        <v>940</v>
      </c>
      <c r="B5" s="18">
        <v>3475</v>
      </c>
      <c r="C5" s="18">
        <v>3799</v>
      </c>
      <c r="IM5" s="6"/>
      <c r="IN5" s="6"/>
      <c r="IO5" s="6"/>
      <c r="IP5" s="6"/>
      <c r="IQ5" s="6"/>
      <c r="IR5" s="7"/>
      <c r="IS5" s="7"/>
    </row>
    <row r="6" spans="1:253" s="3" customFormat="1" ht="28.5" customHeight="1">
      <c r="A6" s="37" t="s">
        <v>941</v>
      </c>
      <c r="B6" s="38">
        <v>2486</v>
      </c>
      <c r="C6" s="38">
        <v>2748</v>
      </c>
      <c r="IM6" s="6"/>
      <c r="IN6" s="6"/>
      <c r="IO6" s="6"/>
      <c r="IP6" s="6"/>
      <c r="IQ6" s="6"/>
      <c r="IR6" s="7"/>
      <c r="IS6" s="7"/>
    </row>
    <row r="7" spans="1:253" s="3" customFormat="1" ht="28.5" customHeight="1">
      <c r="A7" s="37" t="s">
        <v>942</v>
      </c>
      <c r="B7" s="39">
        <v>951</v>
      </c>
      <c r="C7" s="39">
        <v>897</v>
      </c>
      <c r="IM7" s="6"/>
      <c r="IN7" s="6"/>
      <c r="IO7" s="6"/>
      <c r="IP7" s="6"/>
      <c r="IQ7" s="6"/>
      <c r="IR7" s="7"/>
      <c r="IS7" s="7"/>
    </row>
    <row r="8" spans="1:253" s="3" customFormat="1" ht="28.5" customHeight="1">
      <c r="A8" s="37" t="s">
        <v>943</v>
      </c>
      <c r="B8" s="21">
        <v>34</v>
      </c>
      <c r="C8" s="39">
        <v>40</v>
      </c>
      <c r="IM8" s="6"/>
      <c r="IN8" s="6"/>
      <c r="IO8" s="6"/>
      <c r="IP8" s="6"/>
      <c r="IQ8" s="6"/>
      <c r="IR8" s="7"/>
      <c r="IS8" s="7"/>
    </row>
    <row r="9" spans="1:253" s="3" customFormat="1" ht="28.5" customHeight="1">
      <c r="A9" s="40" t="s">
        <v>944</v>
      </c>
      <c r="B9" s="39">
        <v>4</v>
      </c>
      <c r="C9" s="39">
        <v>114</v>
      </c>
      <c r="IM9" s="6"/>
      <c r="IN9" s="6"/>
      <c r="IO9" s="6"/>
      <c r="IP9" s="6"/>
      <c r="IQ9" s="6"/>
      <c r="IR9" s="7"/>
      <c r="IS9" s="7"/>
    </row>
    <row r="10" spans="1:253" s="3" customFormat="1" ht="28.5" customHeight="1">
      <c r="A10" s="36" t="s">
        <v>945</v>
      </c>
      <c r="B10" s="25">
        <v>11197</v>
      </c>
      <c r="C10" s="25">
        <v>12340</v>
      </c>
      <c r="IM10" s="6"/>
      <c r="IN10" s="6"/>
      <c r="IO10" s="6"/>
      <c r="IP10" s="6"/>
      <c r="IQ10" s="6"/>
      <c r="IR10" s="7"/>
      <c r="IS10" s="7"/>
    </row>
    <row r="11" spans="1:253" s="3" customFormat="1" ht="28.5" customHeight="1">
      <c r="A11" s="40" t="s">
        <v>946</v>
      </c>
      <c r="B11" s="19">
        <v>4954</v>
      </c>
      <c r="C11" s="19">
        <v>5923</v>
      </c>
      <c r="IM11" s="6"/>
      <c r="IN11" s="6"/>
      <c r="IO11" s="6"/>
      <c r="IP11" s="6"/>
      <c r="IQ11" s="6"/>
      <c r="IR11" s="7"/>
      <c r="IS11" s="7"/>
    </row>
    <row r="12" spans="1:253" s="3" customFormat="1" ht="28.5" customHeight="1">
      <c r="A12" s="40" t="s">
        <v>942</v>
      </c>
      <c r="B12" s="19">
        <v>6087</v>
      </c>
      <c r="C12" s="19">
        <v>6322</v>
      </c>
      <c r="IM12" s="6"/>
      <c r="IN12" s="6"/>
      <c r="IO12" s="6"/>
      <c r="IP12" s="6"/>
      <c r="IQ12" s="6"/>
      <c r="IR12" s="7"/>
      <c r="IS12" s="7"/>
    </row>
    <row r="13" spans="1:253" s="3" customFormat="1" ht="28.5" customHeight="1">
      <c r="A13" s="40" t="s">
        <v>943</v>
      </c>
      <c r="B13" s="19">
        <v>6</v>
      </c>
      <c r="C13" s="19">
        <v>1</v>
      </c>
      <c r="IM13" s="6"/>
      <c r="IN13" s="6"/>
      <c r="IO13" s="6"/>
      <c r="IP13" s="6"/>
      <c r="IQ13" s="6"/>
      <c r="IR13" s="7"/>
      <c r="IS13" s="7"/>
    </row>
    <row r="14" spans="1:253" s="3" customFormat="1" ht="28.5" customHeight="1">
      <c r="A14" s="40" t="s">
        <v>947</v>
      </c>
      <c r="B14" s="19">
        <v>150</v>
      </c>
      <c r="C14" s="19">
        <v>94</v>
      </c>
      <c r="IM14" s="6"/>
      <c r="IN14" s="6"/>
      <c r="IO14" s="6"/>
      <c r="IP14" s="6"/>
      <c r="IQ14" s="6"/>
      <c r="IR14" s="7"/>
      <c r="IS14" s="7"/>
    </row>
    <row r="15" spans="1:253" s="3" customFormat="1" ht="28.5" customHeight="1">
      <c r="A15" s="41" t="s">
        <v>756</v>
      </c>
      <c r="B15" s="25">
        <f>B5+B10</f>
        <v>14672</v>
      </c>
      <c r="C15" s="25">
        <f>C10+C5</f>
        <v>16139</v>
      </c>
      <c r="IM15" s="6"/>
      <c r="IN15" s="6"/>
      <c r="IO15" s="6"/>
      <c r="IP15" s="6"/>
      <c r="IQ15" s="6"/>
      <c r="IR15" s="7"/>
      <c r="IS15" s="7"/>
    </row>
    <row r="16" spans="1:253" s="3" customFormat="1" ht="28.5" customHeight="1">
      <c r="A16" s="42" t="s">
        <v>948</v>
      </c>
      <c r="B16" s="19">
        <v>8125</v>
      </c>
      <c r="C16" s="19">
        <v>8947</v>
      </c>
      <c r="IM16" s="6"/>
      <c r="IN16" s="6"/>
      <c r="IO16" s="6"/>
      <c r="IP16" s="6"/>
      <c r="IQ16" s="6"/>
      <c r="IR16" s="7"/>
      <c r="IS16" s="7"/>
    </row>
    <row r="17" spans="1:253" s="3" customFormat="1" ht="28.5" customHeight="1">
      <c r="A17" s="42" t="s">
        <v>949</v>
      </c>
      <c r="B17" s="19">
        <v>20</v>
      </c>
      <c r="C17" s="19">
        <v>91</v>
      </c>
      <c r="IM17" s="6"/>
      <c r="IN17" s="6"/>
      <c r="IO17" s="6"/>
      <c r="IP17" s="6"/>
      <c r="IQ17" s="6"/>
      <c r="IR17" s="7"/>
      <c r="IS17" s="7"/>
    </row>
    <row r="18" spans="1:253" s="3" customFormat="1" ht="28.5" customHeight="1">
      <c r="A18" s="41" t="s">
        <v>950</v>
      </c>
      <c r="B18" s="25">
        <v>22817</v>
      </c>
      <c r="C18" s="25">
        <v>25177</v>
      </c>
      <c r="IM18" s="6"/>
      <c r="IN18" s="6"/>
      <c r="IO18" s="6"/>
      <c r="IP18" s="6"/>
      <c r="IQ18" s="6"/>
      <c r="IR18" s="7"/>
      <c r="IS18" s="7"/>
    </row>
    <row r="19" spans="1:256" s="3" customFormat="1" ht="19.5" customHeight="1">
      <c r="A19" s="30"/>
      <c r="B19" s="31"/>
      <c r="C19" s="31"/>
      <c r="D19" s="30"/>
      <c r="E19" s="32"/>
      <c r="F19" s="32"/>
      <c r="IP19" s="6"/>
      <c r="IQ19" s="6"/>
      <c r="IR19" s="6"/>
      <c r="IS19" s="6"/>
      <c r="IT19" s="6"/>
      <c r="IU19" s="7"/>
      <c r="IV19" s="7"/>
    </row>
    <row r="20" spans="1:256" s="3" customFormat="1" ht="19.5" customHeight="1">
      <c r="A20" s="30"/>
      <c r="B20" s="31"/>
      <c r="C20" s="31"/>
      <c r="D20" s="30"/>
      <c r="E20" s="32"/>
      <c r="F20" s="32"/>
      <c r="IP20" s="6"/>
      <c r="IQ20" s="6"/>
      <c r="IR20" s="6"/>
      <c r="IS20" s="6"/>
      <c r="IT20" s="6"/>
      <c r="IU20" s="7"/>
      <c r="IV20" s="7"/>
    </row>
    <row r="21" spans="1:256" s="3" customFormat="1" ht="19.5" customHeight="1">
      <c r="A21" s="30"/>
      <c r="B21" s="31"/>
      <c r="C21" s="31"/>
      <c r="D21" s="30"/>
      <c r="E21" s="32"/>
      <c r="F21" s="32"/>
      <c r="IP21" s="6"/>
      <c r="IQ21" s="6"/>
      <c r="IR21" s="6"/>
      <c r="IS21" s="6"/>
      <c r="IT21" s="6"/>
      <c r="IU21" s="7"/>
      <c r="IV21" s="7"/>
    </row>
    <row r="22" spans="1:256" s="3" customFormat="1" ht="19.5" customHeight="1">
      <c r="A22" s="30"/>
      <c r="B22" s="31"/>
      <c r="C22" s="31"/>
      <c r="D22" s="30"/>
      <c r="E22" s="32"/>
      <c r="F22" s="32"/>
      <c r="IP22" s="6"/>
      <c r="IQ22" s="6"/>
      <c r="IR22" s="6"/>
      <c r="IS22" s="6"/>
      <c r="IT22" s="6"/>
      <c r="IU22" s="7"/>
      <c r="IV22" s="7"/>
    </row>
    <row r="23" spans="1:256" s="3" customFormat="1" ht="19.5" customHeight="1">
      <c r="A23" s="11"/>
      <c r="B23" s="10"/>
      <c r="C23" s="10"/>
      <c r="D23" s="11"/>
      <c r="E23" s="12"/>
      <c r="F23" s="12"/>
      <c r="IP23" s="6"/>
      <c r="IQ23" s="6"/>
      <c r="IR23" s="6"/>
      <c r="IS23" s="6"/>
      <c r="IT23" s="6"/>
      <c r="IU23" s="7"/>
      <c r="IV23" s="7"/>
    </row>
    <row r="24" spans="1:256" s="3" customFormat="1" ht="19.5" customHeight="1">
      <c r="A24" s="11"/>
      <c r="B24" s="10"/>
      <c r="C24" s="10"/>
      <c r="D24" s="11"/>
      <c r="E24" s="12"/>
      <c r="F24" s="12"/>
      <c r="IP24" s="6"/>
      <c r="IQ24" s="6"/>
      <c r="IR24" s="6"/>
      <c r="IS24" s="6"/>
      <c r="IT24" s="6"/>
      <c r="IU24" s="7"/>
      <c r="IV24" s="7"/>
    </row>
    <row r="25" spans="1:256" s="3" customFormat="1" ht="19.5" customHeight="1">
      <c r="A25" s="11"/>
      <c r="B25" s="10"/>
      <c r="C25" s="10"/>
      <c r="D25" s="11"/>
      <c r="E25" s="12"/>
      <c r="F25" s="12"/>
      <c r="IP25" s="6"/>
      <c r="IQ25" s="6"/>
      <c r="IR25" s="6"/>
      <c r="IS25" s="6"/>
      <c r="IT25" s="6"/>
      <c r="IU25" s="7"/>
      <c r="IV25" s="7"/>
    </row>
    <row r="26" spans="1:256" s="3" customFormat="1" ht="19.5" customHeight="1">
      <c r="A26" s="11"/>
      <c r="B26" s="10"/>
      <c r="C26" s="10"/>
      <c r="D26" s="11"/>
      <c r="E26" s="12"/>
      <c r="F26" s="12"/>
      <c r="IP26" s="6"/>
      <c r="IQ26" s="6"/>
      <c r="IR26" s="6"/>
      <c r="IS26" s="6"/>
      <c r="IT26" s="6"/>
      <c r="IU26" s="7"/>
      <c r="IV26" s="7"/>
    </row>
    <row r="27" spans="1:256" s="3" customFormat="1" ht="19.5" customHeight="1">
      <c r="A27" s="11"/>
      <c r="B27" s="10"/>
      <c r="C27" s="10"/>
      <c r="D27" s="11"/>
      <c r="E27" s="12"/>
      <c r="F27" s="12"/>
      <c r="IP27" s="6"/>
      <c r="IQ27" s="6"/>
      <c r="IR27" s="6"/>
      <c r="IS27" s="6"/>
      <c r="IT27" s="6"/>
      <c r="IU27" s="7"/>
      <c r="IV27" s="7"/>
    </row>
    <row r="28" spans="1:256" s="3" customFormat="1" ht="19.5" customHeight="1">
      <c r="A28" s="11"/>
      <c r="B28" s="10"/>
      <c r="C28" s="10"/>
      <c r="D28" s="11"/>
      <c r="E28" s="12"/>
      <c r="F28" s="12"/>
      <c r="IP28" s="6"/>
      <c r="IQ28" s="6"/>
      <c r="IR28" s="6"/>
      <c r="IS28" s="6"/>
      <c r="IT28" s="6"/>
      <c r="IU28" s="7"/>
      <c r="IV28" s="7"/>
    </row>
    <row r="29" spans="1:256" s="3" customFormat="1" ht="19.5" customHeight="1">
      <c r="A29" s="11"/>
      <c r="B29" s="10"/>
      <c r="C29" s="10"/>
      <c r="D29" s="11"/>
      <c r="E29" s="12"/>
      <c r="F29" s="12"/>
      <c r="IP29" s="6"/>
      <c r="IQ29" s="6"/>
      <c r="IR29" s="6"/>
      <c r="IS29" s="6"/>
      <c r="IT29" s="6"/>
      <c r="IU29" s="7"/>
      <c r="IV29" s="7"/>
    </row>
    <row r="30" spans="1:256" s="3" customFormat="1" ht="27" customHeight="1">
      <c r="A30" s="11"/>
      <c r="B30" s="10"/>
      <c r="C30" s="10"/>
      <c r="D30" s="11"/>
      <c r="E30" s="12"/>
      <c r="F30" s="12"/>
      <c r="IP30" s="6"/>
      <c r="IQ30" s="6"/>
      <c r="IR30" s="6"/>
      <c r="IS30" s="6"/>
      <c r="IT30" s="6"/>
      <c r="IU30" s="7"/>
      <c r="IV30" s="7"/>
    </row>
    <row r="31" spans="1:256" s="3" customFormat="1" ht="14.25">
      <c r="A31" s="11"/>
      <c r="B31" s="10"/>
      <c r="C31" s="10"/>
      <c r="D31" s="11"/>
      <c r="E31" s="12"/>
      <c r="F31" s="12"/>
      <c r="IP31" s="6"/>
      <c r="IQ31" s="6"/>
      <c r="IR31" s="6"/>
      <c r="IS31" s="6"/>
      <c r="IT31" s="6"/>
      <c r="IU31" s="7"/>
      <c r="IV31" s="7"/>
    </row>
    <row r="32" spans="1:256" s="3" customFormat="1" ht="14.25">
      <c r="A32" s="11"/>
      <c r="B32" s="10"/>
      <c r="C32" s="10"/>
      <c r="D32" s="11"/>
      <c r="E32" s="12"/>
      <c r="F32" s="12"/>
      <c r="IP32" s="6"/>
      <c r="IQ32" s="6"/>
      <c r="IR32" s="6"/>
      <c r="IS32" s="6"/>
      <c r="IT32" s="6"/>
      <c r="IU32" s="7"/>
      <c r="IV32" s="7"/>
    </row>
    <row r="33" spans="1:256" s="3" customFormat="1" ht="14.25">
      <c r="A33" s="11"/>
      <c r="B33" s="10"/>
      <c r="C33" s="10"/>
      <c r="D33" s="11"/>
      <c r="E33" s="12"/>
      <c r="F33" s="12"/>
      <c r="IP33" s="6"/>
      <c r="IQ33" s="6"/>
      <c r="IR33" s="6"/>
      <c r="IS33" s="6"/>
      <c r="IT33" s="6"/>
      <c r="IU33" s="7"/>
      <c r="IV33" s="7"/>
    </row>
    <row r="34" spans="1:256" s="3" customFormat="1" ht="14.25">
      <c r="A34" s="11"/>
      <c r="B34" s="10"/>
      <c r="C34" s="10"/>
      <c r="D34" s="11"/>
      <c r="E34" s="12"/>
      <c r="F34" s="12"/>
      <c r="IP34" s="6"/>
      <c r="IQ34" s="6"/>
      <c r="IR34" s="6"/>
      <c r="IS34" s="6"/>
      <c r="IT34" s="6"/>
      <c r="IU34" s="7"/>
      <c r="IV34" s="7"/>
    </row>
    <row r="35" spans="1:256" s="3" customFormat="1" ht="14.25">
      <c r="A35" s="11"/>
      <c r="B35" s="10"/>
      <c r="C35" s="10"/>
      <c r="D35" s="11"/>
      <c r="E35" s="12"/>
      <c r="F35" s="12"/>
      <c r="IP35" s="6"/>
      <c r="IQ35" s="6"/>
      <c r="IR35" s="6"/>
      <c r="IS35" s="6"/>
      <c r="IT35" s="6"/>
      <c r="IU35" s="7"/>
      <c r="IV35" s="7"/>
    </row>
    <row r="36" spans="1:256" s="3" customFormat="1" ht="14.25">
      <c r="A36" s="11"/>
      <c r="B36" s="10"/>
      <c r="C36" s="10"/>
      <c r="D36" s="11"/>
      <c r="E36" s="12"/>
      <c r="F36" s="12"/>
      <c r="IP36" s="6"/>
      <c r="IQ36" s="6"/>
      <c r="IR36" s="6"/>
      <c r="IS36" s="6"/>
      <c r="IT36" s="6"/>
      <c r="IU36" s="7"/>
      <c r="IV36" s="7"/>
    </row>
    <row r="37" spans="1:256" s="3" customFormat="1" ht="14.25">
      <c r="A37" s="11"/>
      <c r="B37" s="10"/>
      <c r="C37" s="10"/>
      <c r="D37" s="11"/>
      <c r="E37" s="12"/>
      <c r="F37" s="12"/>
      <c r="IP37" s="6"/>
      <c r="IQ37" s="6"/>
      <c r="IR37" s="6"/>
      <c r="IS37" s="6"/>
      <c r="IT37" s="6"/>
      <c r="IU37" s="7"/>
      <c r="IV37" s="7"/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1:IV37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39.125" style="3" customWidth="1"/>
    <col min="2" max="3" width="18.50390625" style="4" customWidth="1"/>
    <col min="4" max="4" width="38.00390625" style="3" customWidth="1"/>
    <col min="5" max="5" width="15.125" style="5" customWidth="1"/>
    <col min="6" max="6" width="14.375" style="5" customWidth="1"/>
    <col min="7" max="7" width="9.25390625" style="3" customWidth="1"/>
    <col min="8" max="249" width="9.00390625" style="3" customWidth="1"/>
    <col min="250" max="254" width="9.00390625" style="6" customWidth="1"/>
    <col min="255" max="16384" width="9.00390625" style="7" customWidth="1"/>
  </cols>
  <sheetData>
    <row r="1" spans="1:256" s="1" customFormat="1" ht="36" customHeight="1">
      <c r="A1" s="8" t="s">
        <v>962</v>
      </c>
      <c r="B1" s="8"/>
      <c r="C1" s="8"/>
      <c r="D1" s="9"/>
      <c r="E1" s="9"/>
      <c r="F1" s="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6"/>
      <c r="IQ1" s="6"/>
      <c r="IR1" s="6"/>
      <c r="IS1" s="6"/>
      <c r="IT1" s="6"/>
      <c r="IU1" s="7"/>
      <c r="IV1" s="7"/>
    </row>
    <row r="2" spans="1:254" s="2" customFormat="1" ht="25.5" customHeight="1">
      <c r="A2" s="2" t="s">
        <v>963</v>
      </c>
      <c r="B2" s="10"/>
      <c r="C2" s="2" t="s">
        <v>56</v>
      </c>
      <c r="D2" s="11"/>
      <c r="E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33"/>
      <c r="IQ2" s="33"/>
      <c r="IR2" s="33"/>
      <c r="IS2" s="33"/>
      <c r="IT2" s="33"/>
    </row>
    <row r="3" spans="1:253" s="3" customFormat="1" ht="30" customHeight="1">
      <c r="A3" s="13" t="s">
        <v>953</v>
      </c>
      <c r="B3" s="14"/>
      <c r="C3" s="14"/>
      <c r="IM3" s="6"/>
      <c r="IN3" s="6"/>
      <c r="IO3" s="6"/>
      <c r="IP3" s="6"/>
      <c r="IQ3" s="6"/>
      <c r="IR3" s="7"/>
      <c r="IS3" s="7"/>
    </row>
    <row r="4" spans="1:253" s="3" customFormat="1" ht="30" customHeight="1">
      <c r="A4" s="15" t="s">
        <v>743</v>
      </c>
      <c r="B4" s="16" t="s">
        <v>60</v>
      </c>
      <c r="C4" s="16" t="s">
        <v>183</v>
      </c>
      <c r="IM4" s="6"/>
      <c r="IN4" s="6"/>
      <c r="IO4" s="6"/>
      <c r="IP4" s="6"/>
      <c r="IQ4" s="6"/>
      <c r="IR4" s="7"/>
      <c r="IS4" s="7"/>
    </row>
    <row r="5" spans="1:253" s="3" customFormat="1" ht="30" customHeight="1">
      <c r="A5" s="17" t="s">
        <v>954</v>
      </c>
      <c r="B5" s="18">
        <v>2653</v>
      </c>
      <c r="C5" s="19">
        <v>2797</v>
      </c>
      <c r="IM5" s="6"/>
      <c r="IN5" s="6"/>
      <c r="IO5" s="6"/>
      <c r="IP5" s="6"/>
      <c r="IQ5" s="6"/>
      <c r="IR5" s="7"/>
      <c r="IS5" s="7"/>
    </row>
    <row r="6" spans="1:253" s="3" customFormat="1" ht="30" customHeight="1">
      <c r="A6" s="17" t="s">
        <v>955</v>
      </c>
      <c r="B6" s="18">
        <v>11126</v>
      </c>
      <c r="C6" s="19">
        <v>12337</v>
      </c>
      <c r="IM6" s="6"/>
      <c r="IN6" s="6"/>
      <c r="IO6" s="6"/>
      <c r="IP6" s="6"/>
      <c r="IQ6" s="6"/>
      <c r="IR6" s="7"/>
      <c r="IS6" s="7"/>
    </row>
    <row r="7" spans="1:253" s="3" customFormat="1" ht="30" customHeight="1">
      <c r="A7" s="20"/>
      <c r="B7" s="21"/>
      <c r="C7" s="19"/>
      <c r="IM7" s="6"/>
      <c r="IN7" s="6"/>
      <c r="IO7" s="6"/>
      <c r="IP7" s="6"/>
      <c r="IQ7" s="6"/>
      <c r="IR7" s="7"/>
      <c r="IS7" s="7"/>
    </row>
    <row r="8" spans="1:253" s="3" customFormat="1" ht="30" customHeight="1">
      <c r="A8" s="20"/>
      <c r="B8" s="21"/>
      <c r="C8" s="19"/>
      <c r="IM8" s="6"/>
      <c r="IN8" s="6"/>
      <c r="IO8" s="6"/>
      <c r="IP8" s="6"/>
      <c r="IQ8" s="6"/>
      <c r="IR8" s="7"/>
      <c r="IS8" s="7"/>
    </row>
    <row r="9" spans="1:253" s="3" customFormat="1" ht="30" customHeight="1">
      <c r="A9" s="22"/>
      <c r="B9" s="23"/>
      <c r="C9" s="19"/>
      <c r="IM9" s="6"/>
      <c r="IN9" s="6"/>
      <c r="IO9" s="6"/>
      <c r="IP9" s="6"/>
      <c r="IQ9" s="6"/>
      <c r="IR9" s="7"/>
      <c r="IS9" s="7"/>
    </row>
    <row r="10" spans="1:253" s="3" customFormat="1" ht="30" customHeight="1">
      <c r="A10" s="24" t="s">
        <v>773</v>
      </c>
      <c r="B10" s="25">
        <v>13779</v>
      </c>
      <c r="C10" s="25">
        <v>15134</v>
      </c>
      <c r="IM10" s="6"/>
      <c r="IN10" s="6"/>
      <c r="IO10" s="6"/>
      <c r="IP10" s="6"/>
      <c r="IQ10" s="6"/>
      <c r="IR10" s="7"/>
      <c r="IS10" s="7"/>
    </row>
    <row r="11" spans="1:253" s="3" customFormat="1" ht="30" customHeight="1">
      <c r="A11" s="24" t="s">
        <v>956</v>
      </c>
      <c r="B11" s="26">
        <v>9038</v>
      </c>
      <c r="C11" s="25">
        <v>10043</v>
      </c>
      <c r="IM11" s="6"/>
      <c r="IN11" s="6"/>
      <c r="IO11" s="6"/>
      <c r="IP11" s="6"/>
      <c r="IQ11" s="6"/>
      <c r="IR11" s="7"/>
      <c r="IS11" s="7"/>
    </row>
    <row r="12" spans="1:253" s="3" customFormat="1" ht="30" customHeight="1">
      <c r="A12" s="27" t="s">
        <v>957</v>
      </c>
      <c r="B12" s="28">
        <v>8947</v>
      </c>
      <c r="C12" s="19">
        <v>9949</v>
      </c>
      <c r="IM12" s="6"/>
      <c r="IN12" s="6"/>
      <c r="IO12" s="6"/>
      <c r="IP12" s="6"/>
      <c r="IQ12" s="6"/>
      <c r="IR12" s="7"/>
      <c r="IS12" s="7"/>
    </row>
    <row r="13" spans="1:253" s="3" customFormat="1" ht="30" customHeight="1">
      <c r="A13" s="27" t="s">
        <v>964</v>
      </c>
      <c r="B13" s="28">
        <v>91</v>
      </c>
      <c r="C13" s="19">
        <v>94</v>
      </c>
      <c r="IM13" s="6"/>
      <c r="IN13" s="6"/>
      <c r="IO13" s="6"/>
      <c r="IP13" s="6"/>
      <c r="IQ13" s="6"/>
      <c r="IR13" s="7"/>
      <c r="IS13" s="7"/>
    </row>
    <row r="14" spans="1:253" s="3" customFormat="1" ht="30" customHeight="1">
      <c r="A14" s="20"/>
      <c r="B14" s="21"/>
      <c r="C14" s="19"/>
      <c r="IM14" s="6"/>
      <c r="IN14" s="6"/>
      <c r="IO14" s="6"/>
      <c r="IP14" s="6"/>
      <c r="IQ14" s="6"/>
      <c r="IR14" s="7"/>
      <c r="IS14" s="7"/>
    </row>
    <row r="15" spans="1:253" s="3" customFormat="1" ht="30" customHeight="1">
      <c r="A15" s="20"/>
      <c r="B15" s="21"/>
      <c r="C15" s="19"/>
      <c r="IM15" s="6"/>
      <c r="IN15" s="6"/>
      <c r="IO15" s="6"/>
      <c r="IP15" s="6"/>
      <c r="IQ15" s="6"/>
      <c r="IR15" s="7"/>
      <c r="IS15" s="7"/>
    </row>
    <row r="16" spans="1:253" s="3" customFormat="1" ht="30" customHeight="1">
      <c r="A16" s="20"/>
      <c r="B16" s="21"/>
      <c r="C16" s="19"/>
      <c r="IM16" s="6"/>
      <c r="IN16" s="6"/>
      <c r="IO16" s="6"/>
      <c r="IP16" s="6"/>
      <c r="IQ16" s="6"/>
      <c r="IR16" s="7"/>
      <c r="IS16" s="7"/>
    </row>
    <row r="17" spans="1:253" s="3" customFormat="1" ht="30" customHeight="1">
      <c r="A17" s="20"/>
      <c r="B17" s="21"/>
      <c r="C17" s="19"/>
      <c r="IM17" s="6"/>
      <c r="IN17" s="6"/>
      <c r="IO17" s="6"/>
      <c r="IP17" s="6"/>
      <c r="IQ17" s="6"/>
      <c r="IR17" s="7"/>
      <c r="IS17" s="7"/>
    </row>
    <row r="18" spans="1:253" s="3" customFormat="1" ht="30" customHeight="1">
      <c r="A18" s="24" t="s">
        <v>959</v>
      </c>
      <c r="B18" s="29">
        <v>22817</v>
      </c>
      <c r="C18" s="25">
        <v>25177</v>
      </c>
      <c r="IM18" s="6"/>
      <c r="IN18" s="6"/>
      <c r="IO18" s="6"/>
      <c r="IP18" s="6"/>
      <c r="IQ18" s="6"/>
      <c r="IR18" s="7"/>
      <c r="IS18" s="7"/>
    </row>
    <row r="19" spans="1:256" s="3" customFormat="1" ht="30" customHeight="1">
      <c r="A19" s="30"/>
      <c r="B19" s="31"/>
      <c r="C19" s="31"/>
      <c r="D19" s="30"/>
      <c r="E19" s="32"/>
      <c r="F19" s="32"/>
      <c r="IP19" s="6"/>
      <c r="IQ19" s="6"/>
      <c r="IR19" s="6"/>
      <c r="IS19" s="6"/>
      <c r="IT19" s="6"/>
      <c r="IU19" s="7"/>
      <c r="IV19" s="7"/>
    </row>
    <row r="20" spans="1:256" s="3" customFormat="1" ht="19.5" customHeight="1">
      <c r="A20" s="30"/>
      <c r="B20" s="31"/>
      <c r="C20" s="31"/>
      <c r="D20" s="30"/>
      <c r="E20" s="32"/>
      <c r="F20" s="32"/>
      <c r="IP20" s="6"/>
      <c r="IQ20" s="6"/>
      <c r="IR20" s="6"/>
      <c r="IS20" s="6"/>
      <c r="IT20" s="6"/>
      <c r="IU20" s="7"/>
      <c r="IV20" s="7"/>
    </row>
    <row r="21" spans="1:256" s="3" customFormat="1" ht="19.5" customHeight="1">
      <c r="A21" s="30"/>
      <c r="B21" s="31"/>
      <c r="C21" s="31"/>
      <c r="D21" s="30"/>
      <c r="E21" s="32"/>
      <c r="F21" s="32"/>
      <c r="IP21" s="6"/>
      <c r="IQ21" s="6"/>
      <c r="IR21" s="6"/>
      <c r="IS21" s="6"/>
      <c r="IT21" s="6"/>
      <c r="IU21" s="7"/>
      <c r="IV21" s="7"/>
    </row>
    <row r="22" spans="1:256" s="3" customFormat="1" ht="19.5" customHeight="1">
      <c r="A22" s="30"/>
      <c r="B22" s="31"/>
      <c r="C22" s="31"/>
      <c r="D22" s="30"/>
      <c r="E22" s="32"/>
      <c r="F22" s="32"/>
      <c r="IP22" s="6"/>
      <c r="IQ22" s="6"/>
      <c r="IR22" s="6"/>
      <c r="IS22" s="6"/>
      <c r="IT22" s="6"/>
      <c r="IU22" s="7"/>
      <c r="IV22" s="7"/>
    </row>
    <row r="23" spans="1:256" s="3" customFormat="1" ht="19.5" customHeight="1">
      <c r="A23" s="11"/>
      <c r="B23" s="10"/>
      <c r="C23" s="10"/>
      <c r="D23" s="11"/>
      <c r="E23" s="12"/>
      <c r="F23" s="12"/>
      <c r="IP23" s="6"/>
      <c r="IQ23" s="6"/>
      <c r="IR23" s="6"/>
      <c r="IS23" s="6"/>
      <c r="IT23" s="6"/>
      <c r="IU23" s="7"/>
      <c r="IV23" s="7"/>
    </row>
    <row r="24" spans="1:256" s="3" customFormat="1" ht="19.5" customHeight="1">
      <c r="A24" s="11"/>
      <c r="B24" s="10"/>
      <c r="C24" s="10"/>
      <c r="D24" s="11"/>
      <c r="E24" s="12"/>
      <c r="F24" s="12"/>
      <c r="IP24" s="6"/>
      <c r="IQ24" s="6"/>
      <c r="IR24" s="6"/>
      <c r="IS24" s="6"/>
      <c r="IT24" s="6"/>
      <c r="IU24" s="7"/>
      <c r="IV24" s="7"/>
    </row>
    <row r="25" spans="1:256" s="3" customFormat="1" ht="19.5" customHeight="1">
      <c r="A25" s="11"/>
      <c r="B25" s="10"/>
      <c r="C25" s="10"/>
      <c r="D25" s="11"/>
      <c r="E25" s="12"/>
      <c r="F25" s="12"/>
      <c r="IP25" s="6"/>
      <c r="IQ25" s="6"/>
      <c r="IR25" s="6"/>
      <c r="IS25" s="6"/>
      <c r="IT25" s="6"/>
      <c r="IU25" s="7"/>
      <c r="IV25" s="7"/>
    </row>
    <row r="26" spans="1:256" s="3" customFormat="1" ht="19.5" customHeight="1">
      <c r="A26" s="11"/>
      <c r="B26" s="10"/>
      <c r="C26" s="10"/>
      <c r="D26" s="11"/>
      <c r="E26" s="12"/>
      <c r="F26" s="12"/>
      <c r="IP26" s="6"/>
      <c r="IQ26" s="6"/>
      <c r="IR26" s="6"/>
      <c r="IS26" s="6"/>
      <c r="IT26" s="6"/>
      <c r="IU26" s="7"/>
      <c r="IV26" s="7"/>
    </row>
    <row r="27" spans="1:256" s="3" customFormat="1" ht="19.5" customHeight="1">
      <c r="A27" s="11"/>
      <c r="B27" s="10"/>
      <c r="C27" s="10"/>
      <c r="D27" s="11"/>
      <c r="E27" s="12"/>
      <c r="F27" s="12"/>
      <c r="IP27" s="6"/>
      <c r="IQ27" s="6"/>
      <c r="IR27" s="6"/>
      <c r="IS27" s="6"/>
      <c r="IT27" s="6"/>
      <c r="IU27" s="7"/>
      <c r="IV27" s="7"/>
    </row>
    <row r="28" spans="1:256" s="3" customFormat="1" ht="19.5" customHeight="1">
      <c r="A28" s="11"/>
      <c r="B28" s="10"/>
      <c r="C28" s="10"/>
      <c r="D28" s="11"/>
      <c r="E28" s="12"/>
      <c r="F28" s="12"/>
      <c r="IP28" s="6"/>
      <c r="IQ28" s="6"/>
      <c r="IR28" s="6"/>
      <c r="IS28" s="6"/>
      <c r="IT28" s="6"/>
      <c r="IU28" s="7"/>
      <c r="IV28" s="7"/>
    </row>
    <row r="29" spans="1:256" s="3" customFormat="1" ht="19.5" customHeight="1">
      <c r="A29" s="11"/>
      <c r="B29" s="10"/>
      <c r="C29" s="10"/>
      <c r="D29" s="11"/>
      <c r="E29" s="12"/>
      <c r="F29" s="12"/>
      <c r="IP29" s="6"/>
      <c r="IQ29" s="6"/>
      <c r="IR29" s="6"/>
      <c r="IS29" s="6"/>
      <c r="IT29" s="6"/>
      <c r="IU29" s="7"/>
      <c r="IV29" s="7"/>
    </row>
    <row r="30" spans="1:256" s="3" customFormat="1" ht="27" customHeight="1">
      <c r="A30" s="11"/>
      <c r="B30" s="10"/>
      <c r="C30" s="10"/>
      <c r="D30" s="11"/>
      <c r="E30" s="12"/>
      <c r="F30" s="12"/>
      <c r="IP30" s="6"/>
      <c r="IQ30" s="6"/>
      <c r="IR30" s="6"/>
      <c r="IS30" s="6"/>
      <c r="IT30" s="6"/>
      <c r="IU30" s="7"/>
      <c r="IV30" s="7"/>
    </row>
    <row r="31" spans="1:256" s="3" customFormat="1" ht="14.25">
      <c r="A31" s="11"/>
      <c r="B31" s="10"/>
      <c r="C31" s="10"/>
      <c r="D31" s="11"/>
      <c r="E31" s="12"/>
      <c r="F31" s="12"/>
      <c r="IP31" s="6"/>
      <c r="IQ31" s="6"/>
      <c r="IR31" s="6"/>
      <c r="IS31" s="6"/>
      <c r="IT31" s="6"/>
      <c r="IU31" s="7"/>
      <c r="IV31" s="7"/>
    </row>
    <row r="32" spans="1:256" s="3" customFormat="1" ht="14.25">
      <c r="A32" s="11"/>
      <c r="B32" s="10"/>
      <c r="C32" s="10"/>
      <c r="D32" s="11"/>
      <c r="E32" s="12"/>
      <c r="F32" s="12"/>
      <c r="IP32" s="6"/>
      <c r="IQ32" s="6"/>
      <c r="IR32" s="6"/>
      <c r="IS32" s="6"/>
      <c r="IT32" s="6"/>
      <c r="IU32" s="7"/>
      <c r="IV32" s="7"/>
    </row>
    <row r="33" spans="1:256" s="3" customFormat="1" ht="14.25">
      <c r="A33" s="11"/>
      <c r="B33" s="10"/>
      <c r="C33" s="10"/>
      <c r="D33" s="11"/>
      <c r="E33" s="12"/>
      <c r="F33" s="12"/>
      <c r="IP33" s="6"/>
      <c r="IQ33" s="6"/>
      <c r="IR33" s="6"/>
      <c r="IS33" s="6"/>
      <c r="IT33" s="6"/>
      <c r="IU33" s="7"/>
      <c r="IV33" s="7"/>
    </row>
    <row r="34" spans="1:256" s="3" customFormat="1" ht="14.25">
      <c r="A34" s="11"/>
      <c r="B34" s="10"/>
      <c r="C34" s="10"/>
      <c r="D34" s="11"/>
      <c r="E34" s="12"/>
      <c r="F34" s="12"/>
      <c r="IP34" s="6"/>
      <c r="IQ34" s="6"/>
      <c r="IR34" s="6"/>
      <c r="IS34" s="6"/>
      <c r="IT34" s="6"/>
      <c r="IU34" s="7"/>
      <c r="IV34" s="7"/>
    </row>
    <row r="35" spans="1:256" s="3" customFormat="1" ht="14.25">
      <c r="A35" s="11"/>
      <c r="B35" s="10"/>
      <c r="C35" s="10"/>
      <c r="D35" s="11"/>
      <c r="E35" s="12"/>
      <c r="F35" s="12"/>
      <c r="IP35" s="6"/>
      <c r="IQ35" s="6"/>
      <c r="IR35" s="6"/>
      <c r="IS35" s="6"/>
      <c r="IT35" s="6"/>
      <c r="IU35" s="7"/>
      <c r="IV35" s="7"/>
    </row>
    <row r="36" spans="1:256" s="3" customFormat="1" ht="14.25">
      <c r="A36" s="11"/>
      <c r="B36" s="10"/>
      <c r="C36" s="10"/>
      <c r="D36" s="11"/>
      <c r="E36" s="12"/>
      <c r="F36" s="12"/>
      <c r="IP36" s="6"/>
      <c r="IQ36" s="6"/>
      <c r="IR36" s="6"/>
      <c r="IS36" s="6"/>
      <c r="IT36" s="6"/>
      <c r="IU36" s="7"/>
      <c r="IV36" s="7"/>
    </row>
    <row r="37" spans="1:256" s="3" customFormat="1" ht="14.25">
      <c r="A37" s="11"/>
      <c r="B37" s="10"/>
      <c r="C37" s="10"/>
      <c r="D37" s="11"/>
      <c r="E37" s="12"/>
      <c r="F37" s="12"/>
      <c r="IP37" s="6"/>
      <c r="IQ37" s="6"/>
      <c r="IR37" s="6"/>
      <c r="IS37" s="6"/>
      <c r="IT37" s="6"/>
      <c r="IU37" s="7"/>
      <c r="IV37" s="7"/>
    </row>
  </sheetData>
  <sheetProtection/>
  <mergeCells count="2">
    <mergeCell ref="A1:C1"/>
    <mergeCell ref="A3:C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9"/>
  <sheetViews>
    <sheetView zoomScaleSheetLayoutView="100" workbookViewId="0" topLeftCell="A1">
      <selection activeCell="A4" sqref="A4:A5"/>
    </sheetView>
  </sheetViews>
  <sheetFormatPr defaultColWidth="9.00390625" defaultRowHeight="14.25"/>
  <cols>
    <col min="1" max="1" width="31.875" style="148" customWidth="1"/>
    <col min="2" max="2" width="8.875" style="148" customWidth="1"/>
    <col min="3" max="3" width="8.375" style="148" customWidth="1"/>
    <col min="4" max="4" width="7.625" style="148" customWidth="1"/>
    <col min="5" max="5" width="8.25390625" style="148" customWidth="1"/>
    <col min="6" max="6" width="10.375" style="148" customWidth="1"/>
    <col min="7" max="16384" width="9.00390625" style="148" customWidth="1"/>
  </cols>
  <sheetData>
    <row r="2" spans="1:6" s="148" customFormat="1" ht="33" customHeight="1">
      <c r="A2" s="223" t="s">
        <v>54</v>
      </c>
      <c r="B2" s="223"/>
      <c r="C2" s="223"/>
      <c r="D2" s="223"/>
      <c r="E2" s="223"/>
      <c r="F2" s="223"/>
    </row>
    <row r="3" spans="1:6" s="148" customFormat="1" ht="21" customHeight="1">
      <c r="A3" s="44" t="s">
        <v>115</v>
      </c>
      <c r="B3" s="221"/>
      <c r="C3" s="221"/>
      <c r="D3" s="221"/>
      <c r="E3" s="221"/>
      <c r="F3" s="47" t="s">
        <v>56</v>
      </c>
    </row>
    <row r="4" spans="1:6" s="148" customFormat="1" ht="21" customHeight="1">
      <c r="A4" s="50" t="s">
        <v>57</v>
      </c>
      <c r="B4" s="50" t="s">
        <v>58</v>
      </c>
      <c r="C4" s="50" t="s">
        <v>59</v>
      </c>
      <c r="D4" s="50" t="s">
        <v>60</v>
      </c>
      <c r="E4" s="50" t="s">
        <v>61</v>
      </c>
      <c r="F4" s="50" t="s">
        <v>62</v>
      </c>
    </row>
    <row r="5" spans="1:6" s="148" customFormat="1" ht="22.5" customHeight="1">
      <c r="A5" s="50"/>
      <c r="B5" s="50"/>
      <c r="C5" s="50"/>
      <c r="D5" s="50"/>
      <c r="E5" s="50"/>
      <c r="F5" s="50"/>
    </row>
    <row r="6" spans="1:6" s="148" customFormat="1" ht="22.5" customHeight="1">
      <c r="A6" s="186" t="s">
        <v>63</v>
      </c>
      <c r="B6" s="186">
        <v>4371</v>
      </c>
      <c r="C6" s="343">
        <f>SUM(C7:C19)</f>
        <v>4700</v>
      </c>
      <c r="D6" s="343">
        <f>SUM(D7:D19)</f>
        <v>4266</v>
      </c>
      <c r="E6" s="322">
        <f aca="true" t="shared" si="0" ref="E6:E25">D6/C6*100</f>
        <v>90.76595744680851</v>
      </c>
      <c r="F6" s="322">
        <f aca="true" t="shared" si="1" ref="F6:F25">(D6-B6)/B6*100</f>
        <v>-2.4021962937542893</v>
      </c>
    </row>
    <row r="7" spans="1:6" s="148" customFormat="1" ht="22.5" customHeight="1">
      <c r="A7" s="51" t="s">
        <v>64</v>
      </c>
      <c r="B7" s="51">
        <v>1495</v>
      </c>
      <c r="C7" s="323">
        <v>1565</v>
      </c>
      <c r="D7" s="51">
        <v>1143</v>
      </c>
      <c r="E7" s="324">
        <f t="shared" si="0"/>
        <v>73.03514376996804</v>
      </c>
      <c r="F7" s="324">
        <f t="shared" si="1"/>
        <v>-23.54515050167224</v>
      </c>
    </row>
    <row r="8" spans="1:6" s="148" customFormat="1" ht="22.5" customHeight="1">
      <c r="A8" s="51" t="s">
        <v>65</v>
      </c>
      <c r="B8" s="344">
        <v>188</v>
      </c>
      <c r="C8" s="323">
        <v>210</v>
      </c>
      <c r="D8" s="344">
        <v>209</v>
      </c>
      <c r="E8" s="324">
        <f t="shared" si="0"/>
        <v>99.52380952380952</v>
      </c>
      <c r="F8" s="324">
        <f t="shared" si="1"/>
        <v>11.170212765957446</v>
      </c>
    </row>
    <row r="9" spans="1:6" s="148" customFormat="1" ht="22.5" customHeight="1">
      <c r="A9" s="51" t="s">
        <v>66</v>
      </c>
      <c r="B9" s="344">
        <v>165</v>
      </c>
      <c r="C9" s="323">
        <v>200</v>
      </c>
      <c r="D9" s="344">
        <v>146</v>
      </c>
      <c r="E9" s="324">
        <f t="shared" si="0"/>
        <v>73</v>
      </c>
      <c r="F9" s="324">
        <f t="shared" si="1"/>
        <v>-11.515151515151516</v>
      </c>
    </row>
    <row r="10" spans="1:6" s="148" customFormat="1" ht="22.5" customHeight="1">
      <c r="A10" s="51" t="s">
        <v>67</v>
      </c>
      <c r="B10" s="344">
        <v>52</v>
      </c>
      <c r="C10" s="323">
        <v>60</v>
      </c>
      <c r="D10" s="344">
        <v>57</v>
      </c>
      <c r="E10" s="324">
        <f t="shared" si="0"/>
        <v>95</v>
      </c>
      <c r="F10" s="324">
        <f t="shared" si="1"/>
        <v>9.615384615384617</v>
      </c>
    </row>
    <row r="11" spans="1:6" s="148" customFormat="1" ht="22.5" customHeight="1">
      <c r="A11" s="51" t="s">
        <v>68</v>
      </c>
      <c r="B11" s="51">
        <v>257</v>
      </c>
      <c r="C11" s="323">
        <v>270</v>
      </c>
      <c r="D11" s="51">
        <v>217</v>
      </c>
      <c r="E11" s="324">
        <f t="shared" si="0"/>
        <v>80.37037037037037</v>
      </c>
      <c r="F11" s="324">
        <f t="shared" si="1"/>
        <v>-15.56420233463035</v>
      </c>
    </row>
    <row r="12" spans="1:6" s="148" customFormat="1" ht="22.5" customHeight="1">
      <c r="A12" s="51" t="s">
        <v>69</v>
      </c>
      <c r="B12" s="51">
        <v>347</v>
      </c>
      <c r="C12" s="323">
        <v>360</v>
      </c>
      <c r="D12" s="51">
        <v>285</v>
      </c>
      <c r="E12" s="324">
        <f t="shared" si="0"/>
        <v>79.16666666666666</v>
      </c>
      <c r="F12" s="324">
        <f t="shared" si="1"/>
        <v>-17.86743515850144</v>
      </c>
    </row>
    <row r="13" spans="1:6" s="148" customFormat="1" ht="22.5" customHeight="1">
      <c r="A13" s="51" t="s">
        <v>70</v>
      </c>
      <c r="B13" s="51">
        <v>82</v>
      </c>
      <c r="C13" s="323">
        <v>100</v>
      </c>
      <c r="D13" s="51">
        <v>70</v>
      </c>
      <c r="E13" s="324">
        <f t="shared" si="0"/>
        <v>70</v>
      </c>
      <c r="F13" s="324">
        <f t="shared" si="1"/>
        <v>-14.634146341463413</v>
      </c>
    </row>
    <row r="14" spans="1:9" s="148" customFormat="1" ht="22.5" customHeight="1">
      <c r="A14" s="51" t="s">
        <v>71</v>
      </c>
      <c r="B14" s="51">
        <v>128</v>
      </c>
      <c r="C14" s="323">
        <v>150</v>
      </c>
      <c r="D14" s="51">
        <v>693</v>
      </c>
      <c r="E14" s="324">
        <f t="shared" si="0"/>
        <v>462</v>
      </c>
      <c r="F14" s="324">
        <f t="shared" si="1"/>
        <v>441.40625</v>
      </c>
      <c r="I14" s="264"/>
    </row>
    <row r="15" spans="1:6" s="148" customFormat="1" ht="22.5" customHeight="1">
      <c r="A15" s="51" t="s">
        <v>72</v>
      </c>
      <c r="B15" s="51">
        <v>250</v>
      </c>
      <c r="C15" s="323">
        <v>280</v>
      </c>
      <c r="D15" s="51">
        <v>133</v>
      </c>
      <c r="E15" s="324">
        <f t="shared" si="0"/>
        <v>47.5</v>
      </c>
      <c r="F15" s="324">
        <f t="shared" si="1"/>
        <v>-46.800000000000004</v>
      </c>
    </row>
    <row r="16" spans="1:6" s="148" customFormat="1" ht="22.5" customHeight="1">
      <c r="A16" s="51" t="s">
        <v>73</v>
      </c>
      <c r="B16" s="51">
        <v>184</v>
      </c>
      <c r="C16" s="323">
        <v>200</v>
      </c>
      <c r="D16" s="51">
        <v>179</v>
      </c>
      <c r="E16" s="324">
        <f t="shared" si="0"/>
        <v>89.5</v>
      </c>
      <c r="F16" s="324">
        <f t="shared" si="1"/>
        <v>-2.717391304347826</v>
      </c>
    </row>
    <row r="17" spans="1:6" s="148" customFormat="1" ht="22.5" customHeight="1">
      <c r="A17" s="51" t="s">
        <v>74</v>
      </c>
      <c r="B17" s="51">
        <v>1034</v>
      </c>
      <c r="C17" s="323">
        <v>1100</v>
      </c>
      <c r="D17" s="51">
        <v>698</v>
      </c>
      <c r="E17" s="324">
        <f t="shared" si="0"/>
        <v>63.45454545454545</v>
      </c>
      <c r="F17" s="324">
        <f t="shared" si="1"/>
        <v>-32.495164410058024</v>
      </c>
    </row>
    <row r="18" spans="1:6" s="342" customFormat="1" ht="22.5" customHeight="1">
      <c r="A18" s="51" t="s">
        <v>75</v>
      </c>
      <c r="B18" s="51">
        <v>184</v>
      </c>
      <c r="C18" s="323">
        <v>200</v>
      </c>
      <c r="D18" s="51">
        <v>430</v>
      </c>
      <c r="E18" s="324">
        <f t="shared" si="0"/>
        <v>215</v>
      </c>
      <c r="F18" s="324">
        <f t="shared" si="1"/>
        <v>133.69565217391303</v>
      </c>
    </row>
    <row r="19" spans="1:6" s="342" customFormat="1" ht="22.5" customHeight="1">
      <c r="A19" s="51" t="s">
        <v>76</v>
      </c>
      <c r="B19" s="51">
        <v>5</v>
      </c>
      <c r="C19" s="323">
        <v>5</v>
      </c>
      <c r="D19" s="51">
        <v>6</v>
      </c>
      <c r="E19" s="324">
        <f t="shared" si="0"/>
        <v>120</v>
      </c>
      <c r="F19" s="324">
        <f t="shared" si="1"/>
        <v>20</v>
      </c>
    </row>
    <row r="20" spans="1:6" s="148" customFormat="1" ht="22.5" customHeight="1">
      <c r="A20" s="186" t="s">
        <v>77</v>
      </c>
      <c r="B20" s="186">
        <v>2035</v>
      </c>
      <c r="C20" s="343">
        <v>2100</v>
      </c>
      <c r="D20" s="186">
        <f>SUM(D21:D26)</f>
        <v>2550</v>
      </c>
      <c r="E20" s="322">
        <f t="shared" si="0"/>
        <v>121.42857142857142</v>
      </c>
      <c r="F20" s="322">
        <f t="shared" si="1"/>
        <v>25.307125307125304</v>
      </c>
    </row>
    <row r="21" spans="1:6" s="148" customFormat="1" ht="22.5" customHeight="1">
      <c r="A21" s="51" t="s">
        <v>78</v>
      </c>
      <c r="B21" s="51">
        <v>691</v>
      </c>
      <c r="C21" s="323">
        <v>700</v>
      </c>
      <c r="D21" s="51">
        <v>1409</v>
      </c>
      <c r="E21" s="324">
        <f t="shared" si="0"/>
        <v>201.28571428571428</v>
      </c>
      <c r="F21" s="324">
        <f t="shared" si="1"/>
        <v>103.90738060781477</v>
      </c>
    </row>
    <row r="22" spans="1:6" s="148" customFormat="1" ht="22.5" customHeight="1">
      <c r="A22" s="51" t="s">
        <v>79</v>
      </c>
      <c r="B22" s="51">
        <v>100</v>
      </c>
      <c r="C22" s="323">
        <v>100</v>
      </c>
      <c r="D22" s="51">
        <v>216</v>
      </c>
      <c r="E22" s="324">
        <f t="shared" si="0"/>
        <v>216</v>
      </c>
      <c r="F22" s="324">
        <f t="shared" si="1"/>
        <v>115.99999999999999</v>
      </c>
    </row>
    <row r="23" spans="1:6" s="148" customFormat="1" ht="22.5" customHeight="1">
      <c r="A23" s="51" t="s">
        <v>80</v>
      </c>
      <c r="B23" s="51">
        <v>399</v>
      </c>
      <c r="C23" s="323">
        <v>450</v>
      </c>
      <c r="D23" s="51">
        <v>226</v>
      </c>
      <c r="E23" s="324">
        <f t="shared" si="0"/>
        <v>50.22222222222222</v>
      </c>
      <c r="F23" s="324">
        <f t="shared" si="1"/>
        <v>-43.35839598997494</v>
      </c>
    </row>
    <row r="24" spans="1:6" s="342" customFormat="1" ht="22.5" customHeight="1">
      <c r="A24" s="51" t="s">
        <v>81</v>
      </c>
      <c r="B24" s="51">
        <v>750</v>
      </c>
      <c r="C24" s="323">
        <v>750</v>
      </c>
      <c r="D24" s="51">
        <v>587</v>
      </c>
      <c r="E24" s="324">
        <f t="shared" si="0"/>
        <v>78.26666666666667</v>
      </c>
      <c r="F24" s="324">
        <f t="shared" si="1"/>
        <v>-21.73333333333333</v>
      </c>
    </row>
    <row r="25" spans="1:6" s="342" customFormat="1" ht="22.5" customHeight="1">
      <c r="A25" s="51" t="s">
        <v>82</v>
      </c>
      <c r="B25" s="51">
        <v>95</v>
      </c>
      <c r="C25" s="323">
        <v>100</v>
      </c>
      <c r="D25" s="51"/>
      <c r="E25" s="324">
        <f t="shared" si="0"/>
        <v>0</v>
      </c>
      <c r="F25" s="324">
        <f t="shared" si="1"/>
        <v>-100</v>
      </c>
    </row>
    <row r="26" spans="1:6" s="342" customFormat="1" ht="22.5" customHeight="1">
      <c r="A26" s="51" t="s">
        <v>83</v>
      </c>
      <c r="B26" s="51"/>
      <c r="C26" s="323"/>
      <c r="D26" s="51">
        <v>112</v>
      </c>
      <c r="E26" s="324"/>
      <c r="F26" s="324"/>
    </row>
    <row r="27" spans="1:6" s="148" customFormat="1" ht="22.5" customHeight="1">
      <c r="A27" s="184" t="s">
        <v>84</v>
      </c>
      <c r="B27" s="186">
        <v>6406</v>
      </c>
      <c r="C27" s="186">
        <v>6800</v>
      </c>
      <c r="D27" s="186">
        <v>6816</v>
      </c>
      <c r="E27" s="322">
        <f aca="true" t="shared" si="2" ref="E27:E29">D27/C27*100</f>
        <v>100.23529411764707</v>
      </c>
      <c r="F27" s="322">
        <f>(D27-B27)/B27*100</f>
        <v>6.400249765844521</v>
      </c>
    </row>
    <row r="28" spans="1:6" s="148" customFormat="1" ht="22.5" customHeight="1">
      <c r="A28" s="184" t="s">
        <v>85</v>
      </c>
      <c r="B28" s="186">
        <v>5886</v>
      </c>
      <c r="C28" s="186">
        <v>6320</v>
      </c>
      <c r="D28" s="186">
        <v>5258</v>
      </c>
      <c r="E28" s="322">
        <f t="shared" si="2"/>
        <v>83.19620253164557</v>
      </c>
      <c r="F28" s="322">
        <f>(D28-B28)/B28*100</f>
        <v>-10.669384981311588</v>
      </c>
    </row>
    <row r="29" spans="1:6" s="148" customFormat="1" ht="21.75" customHeight="1">
      <c r="A29" s="184" t="s">
        <v>86</v>
      </c>
      <c r="B29" s="186">
        <v>12292</v>
      </c>
      <c r="C29" s="186">
        <v>13120</v>
      </c>
      <c r="D29" s="186">
        <v>12074</v>
      </c>
      <c r="E29" s="322">
        <f t="shared" si="2"/>
        <v>92.02743902439025</v>
      </c>
      <c r="F29" s="322">
        <f>(D29-B29)/B29*100</f>
        <v>-1.7735112268141882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workbookViewId="0" topLeftCell="A1">
      <selection activeCell="A8" sqref="A8"/>
    </sheetView>
  </sheetViews>
  <sheetFormatPr defaultColWidth="9.00390625" defaultRowHeight="14.25"/>
  <cols>
    <col min="1" max="1" width="38.875" style="336" customWidth="1"/>
    <col min="2" max="2" width="11.25390625" style="148" customWidth="1"/>
    <col min="3" max="3" width="10.625" style="148" customWidth="1"/>
    <col min="4" max="4" width="13.25390625" style="148" customWidth="1"/>
    <col min="5" max="5" width="8.25390625" style="148" customWidth="1"/>
    <col min="6" max="6" width="6.50390625" style="148" customWidth="1"/>
    <col min="7" max="7" width="8.625" style="148" customWidth="1"/>
    <col min="8" max="16384" width="9.00390625" style="148" customWidth="1"/>
  </cols>
  <sheetData>
    <row r="1" s="148" customFormat="1" ht="18" customHeight="1">
      <c r="A1" s="337"/>
    </row>
    <row r="2" spans="1:4" s="148" customFormat="1" ht="36" customHeight="1">
      <c r="A2" s="150" t="s">
        <v>87</v>
      </c>
      <c r="B2" s="150"/>
      <c r="C2" s="150"/>
      <c r="D2" s="150"/>
    </row>
    <row r="3" spans="1:4" s="2" customFormat="1" ht="27.75" customHeight="1">
      <c r="A3" s="44" t="s">
        <v>116</v>
      </c>
      <c r="B3" s="47"/>
      <c r="C3" s="47"/>
      <c r="D3" s="189" t="s">
        <v>56</v>
      </c>
    </row>
    <row r="4" spans="1:7" s="2" customFormat="1" ht="21" customHeight="1">
      <c r="A4" s="50" t="s">
        <v>89</v>
      </c>
      <c r="B4" s="50" t="s">
        <v>90</v>
      </c>
      <c r="C4" s="50" t="s">
        <v>60</v>
      </c>
      <c r="D4" s="50" t="s">
        <v>62</v>
      </c>
      <c r="E4" s="148"/>
      <c r="F4" s="148"/>
      <c r="G4" s="148"/>
    </row>
    <row r="5" spans="1:4" s="148" customFormat="1" ht="15" customHeight="1">
      <c r="A5" s="50"/>
      <c r="B5" s="50"/>
      <c r="C5" s="50"/>
      <c r="D5" s="50"/>
    </row>
    <row r="6" spans="1:4" s="148" customFormat="1" ht="24" customHeight="1">
      <c r="A6" s="88" t="s">
        <v>91</v>
      </c>
      <c r="B6" s="338">
        <v>17641</v>
      </c>
      <c r="C6" s="338">
        <v>16872</v>
      </c>
      <c r="D6" s="339">
        <f aca="true" t="shared" si="0" ref="D6:D18">(C6-B6)/B6*100</f>
        <v>-4.3591633127373735</v>
      </c>
    </row>
    <row r="7" spans="1:4" s="148" customFormat="1" ht="24" customHeight="1">
      <c r="A7" s="88" t="s">
        <v>92</v>
      </c>
      <c r="B7" s="338">
        <v>245</v>
      </c>
      <c r="C7" s="338">
        <v>28</v>
      </c>
      <c r="D7" s="339">
        <f t="shared" si="0"/>
        <v>-88.57142857142857</v>
      </c>
    </row>
    <row r="8" spans="1:4" s="148" customFormat="1" ht="24" customHeight="1">
      <c r="A8" s="88" t="s">
        <v>93</v>
      </c>
      <c r="B8" s="338">
        <v>5813</v>
      </c>
      <c r="C8" s="338">
        <v>5017</v>
      </c>
      <c r="D8" s="339">
        <f t="shared" si="0"/>
        <v>-13.693445725098915</v>
      </c>
    </row>
    <row r="9" spans="1:4" s="148" customFormat="1" ht="24" customHeight="1">
      <c r="A9" s="88" t="s">
        <v>94</v>
      </c>
      <c r="B9" s="338">
        <v>22960</v>
      </c>
      <c r="C9" s="338">
        <v>22963</v>
      </c>
      <c r="D9" s="339">
        <f t="shared" si="0"/>
        <v>0.013066202090592335</v>
      </c>
    </row>
    <row r="10" spans="1:4" s="148" customFormat="1" ht="24" customHeight="1">
      <c r="A10" s="88" t="s">
        <v>95</v>
      </c>
      <c r="B10" s="338">
        <v>567</v>
      </c>
      <c r="C10" s="338">
        <v>588</v>
      </c>
      <c r="D10" s="339">
        <f t="shared" si="0"/>
        <v>3.7037037037037033</v>
      </c>
    </row>
    <row r="11" spans="1:4" s="148" customFormat="1" ht="24" customHeight="1">
      <c r="A11" s="88" t="s">
        <v>96</v>
      </c>
      <c r="B11" s="338">
        <v>2270</v>
      </c>
      <c r="C11" s="338">
        <v>3133</v>
      </c>
      <c r="D11" s="339">
        <f t="shared" si="0"/>
        <v>38.01762114537445</v>
      </c>
    </row>
    <row r="12" spans="1:4" s="148" customFormat="1" ht="24" customHeight="1">
      <c r="A12" s="88" t="s">
        <v>97</v>
      </c>
      <c r="B12" s="338">
        <v>21281</v>
      </c>
      <c r="C12" s="338">
        <v>23791</v>
      </c>
      <c r="D12" s="339">
        <f t="shared" si="0"/>
        <v>11.794558526385037</v>
      </c>
    </row>
    <row r="13" spans="1:4" s="148" customFormat="1" ht="24" customHeight="1">
      <c r="A13" s="88" t="s">
        <v>98</v>
      </c>
      <c r="B13" s="338">
        <v>14919</v>
      </c>
      <c r="C13" s="338">
        <v>15862</v>
      </c>
      <c r="D13" s="339">
        <f t="shared" si="0"/>
        <v>6.320798981164957</v>
      </c>
    </row>
    <row r="14" spans="1:4" s="148" customFormat="1" ht="24" customHeight="1">
      <c r="A14" s="88" t="s">
        <v>99</v>
      </c>
      <c r="B14" s="338">
        <v>2297</v>
      </c>
      <c r="C14" s="338">
        <v>7716</v>
      </c>
      <c r="D14" s="339">
        <f t="shared" si="0"/>
        <v>235.91641271223332</v>
      </c>
    </row>
    <row r="15" spans="1:4" s="148" customFormat="1" ht="24" customHeight="1">
      <c r="A15" s="88" t="s">
        <v>100</v>
      </c>
      <c r="B15" s="338">
        <v>6285</v>
      </c>
      <c r="C15" s="338">
        <v>5213</v>
      </c>
      <c r="D15" s="339">
        <f t="shared" si="0"/>
        <v>-17.056483691328562</v>
      </c>
    </row>
    <row r="16" spans="1:4" s="148" customFormat="1" ht="24" customHeight="1">
      <c r="A16" s="88" t="s">
        <v>101</v>
      </c>
      <c r="B16" s="338">
        <v>51532</v>
      </c>
      <c r="C16" s="338">
        <v>36829</v>
      </c>
      <c r="D16" s="339">
        <f t="shared" si="0"/>
        <v>-28.53178607467205</v>
      </c>
    </row>
    <row r="17" spans="1:4" s="148" customFormat="1" ht="24" customHeight="1">
      <c r="A17" s="88" t="s">
        <v>102</v>
      </c>
      <c r="B17" s="338">
        <v>9772</v>
      </c>
      <c r="C17" s="338">
        <v>13687</v>
      </c>
      <c r="D17" s="339">
        <f t="shared" si="0"/>
        <v>40.06344658207122</v>
      </c>
    </row>
    <row r="18" spans="1:4" s="148" customFormat="1" ht="24" customHeight="1">
      <c r="A18" s="88" t="s">
        <v>103</v>
      </c>
      <c r="B18" s="338">
        <v>247</v>
      </c>
      <c r="C18" s="338">
        <v>312</v>
      </c>
      <c r="D18" s="339">
        <f t="shared" si="0"/>
        <v>26.31578947368421</v>
      </c>
    </row>
    <row r="19" spans="1:4" s="148" customFormat="1" ht="24" customHeight="1">
      <c r="A19" s="88" t="s">
        <v>104</v>
      </c>
      <c r="B19" s="340" t="s">
        <v>105</v>
      </c>
      <c r="C19" s="341">
        <v>646</v>
      </c>
      <c r="D19" s="340" t="s">
        <v>105</v>
      </c>
    </row>
    <row r="20" spans="1:4" s="148" customFormat="1" ht="24" customHeight="1">
      <c r="A20" s="88" t="s">
        <v>106</v>
      </c>
      <c r="B20" s="339" t="s">
        <v>105</v>
      </c>
      <c r="C20" s="339" t="s">
        <v>105</v>
      </c>
      <c r="D20" s="339" t="s">
        <v>105</v>
      </c>
    </row>
    <row r="21" spans="1:4" s="148" customFormat="1" ht="24" customHeight="1">
      <c r="A21" s="88" t="s">
        <v>107</v>
      </c>
      <c r="B21" s="338">
        <v>4442</v>
      </c>
      <c r="C21" s="338">
        <v>4814</v>
      </c>
      <c r="D21" s="339">
        <f aca="true" t="shared" si="1" ref="D21:D28">(C21-B21)/B21*100</f>
        <v>8.374606033318326</v>
      </c>
    </row>
    <row r="22" spans="1:4" s="148" customFormat="1" ht="24" customHeight="1">
      <c r="A22" s="88" t="s">
        <v>108</v>
      </c>
      <c r="B22" s="338">
        <v>4991</v>
      </c>
      <c r="C22" s="338">
        <v>2935</v>
      </c>
      <c r="D22" s="339">
        <f t="shared" si="1"/>
        <v>-41.19414946904428</v>
      </c>
    </row>
    <row r="23" spans="1:4" s="148" customFormat="1" ht="24" customHeight="1">
      <c r="A23" s="88" t="s">
        <v>109</v>
      </c>
      <c r="B23" s="338">
        <v>29</v>
      </c>
      <c r="C23" s="338">
        <v>35</v>
      </c>
      <c r="D23" s="339">
        <f t="shared" si="1"/>
        <v>20.689655172413794</v>
      </c>
    </row>
    <row r="24" spans="1:4" s="148" customFormat="1" ht="24" customHeight="1">
      <c r="A24" s="88" t="s">
        <v>110</v>
      </c>
      <c r="B24" s="338">
        <v>1847</v>
      </c>
      <c r="C24" s="338">
        <v>3665</v>
      </c>
      <c r="D24" s="339">
        <f t="shared" si="1"/>
        <v>98.42988630211154</v>
      </c>
    </row>
    <row r="25" spans="1:4" s="148" customFormat="1" ht="24" customHeight="1">
      <c r="A25" s="88" t="s">
        <v>111</v>
      </c>
      <c r="B25" s="338">
        <v>1650</v>
      </c>
      <c r="C25" s="338">
        <v>2603</v>
      </c>
      <c r="D25" s="339">
        <f t="shared" si="1"/>
        <v>57.757575757575765</v>
      </c>
    </row>
    <row r="26" spans="1:4" s="148" customFormat="1" ht="24" customHeight="1">
      <c r="A26" s="88" t="s">
        <v>112</v>
      </c>
      <c r="B26" s="338">
        <v>1970</v>
      </c>
      <c r="C26" s="338">
        <v>1293</v>
      </c>
      <c r="D26" s="339">
        <f t="shared" si="1"/>
        <v>-34.36548223350254</v>
      </c>
    </row>
    <row r="27" spans="1:6" s="148" customFormat="1" ht="24" customHeight="1">
      <c r="A27" s="88" t="s">
        <v>113</v>
      </c>
      <c r="B27" s="338">
        <v>8</v>
      </c>
      <c r="C27" s="338">
        <v>13</v>
      </c>
      <c r="D27" s="339">
        <f t="shared" si="1"/>
        <v>62.5</v>
      </c>
      <c r="F27" s="202"/>
    </row>
    <row r="28" spans="1:4" s="148" customFormat="1" ht="24" customHeight="1">
      <c r="A28" s="184" t="s">
        <v>114</v>
      </c>
      <c r="B28" s="184">
        <v>170766</v>
      </c>
      <c r="C28" s="184">
        <f>SUM(C6:C27)</f>
        <v>168015</v>
      </c>
      <c r="D28" s="339">
        <f t="shared" si="1"/>
        <v>-1.6109764238782895</v>
      </c>
    </row>
    <row r="29" s="148" customFormat="1" ht="24" customHeight="1">
      <c r="A29" s="336"/>
    </row>
    <row r="30" s="148" customFormat="1" ht="24" customHeight="1">
      <c r="A30" s="336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52"/>
  <sheetViews>
    <sheetView zoomScaleSheetLayoutView="100" workbookViewId="0" topLeftCell="A27">
      <selection activeCell="A47" sqref="A47"/>
    </sheetView>
  </sheetViews>
  <sheetFormatPr defaultColWidth="9.00390625" defaultRowHeight="14.25"/>
  <cols>
    <col min="1" max="1" width="50.875" style="221" customWidth="1"/>
    <col min="2" max="2" width="24.125" style="222" customWidth="1"/>
    <col min="3" max="16384" width="9.00390625" style="148" customWidth="1"/>
  </cols>
  <sheetData>
    <row r="1" spans="1:2" ht="28.5" customHeight="1">
      <c r="A1" s="223" t="s">
        <v>117</v>
      </c>
      <c r="B1" s="223"/>
    </row>
    <row r="2" spans="1:2" s="47" customFormat="1" ht="18" customHeight="1">
      <c r="A2" s="44" t="s">
        <v>118</v>
      </c>
      <c r="B2" s="327" t="s">
        <v>56</v>
      </c>
    </row>
    <row r="3" spans="1:2" ht="12" customHeight="1">
      <c r="A3" s="177" t="s">
        <v>119</v>
      </c>
      <c r="B3" s="225" t="s">
        <v>120</v>
      </c>
    </row>
    <row r="4" spans="1:2" ht="12" customHeight="1">
      <c r="A4" s="177"/>
      <c r="B4" s="226"/>
    </row>
    <row r="5" spans="1:2" ht="18.75" customHeight="1">
      <c r="A5" s="227" t="s">
        <v>121</v>
      </c>
      <c r="B5" s="228">
        <v>1190</v>
      </c>
    </row>
    <row r="6" spans="1:2" ht="18.75" customHeight="1">
      <c r="A6" s="227" t="s">
        <v>122</v>
      </c>
      <c r="B6" s="328">
        <f>B8+B9+B10+B11+B25+B26+B27+B29</f>
        <v>70961</v>
      </c>
    </row>
    <row r="7" spans="1:2" ht="18.75" customHeight="1">
      <c r="A7" s="232" t="s">
        <v>123</v>
      </c>
      <c r="B7" s="329" t="s">
        <v>105</v>
      </c>
    </row>
    <row r="8" spans="1:2" ht="18.75" customHeight="1">
      <c r="A8" s="232" t="s">
        <v>124</v>
      </c>
      <c r="B8" s="179">
        <v>36823</v>
      </c>
    </row>
    <row r="9" spans="1:2" ht="18.75" customHeight="1">
      <c r="A9" s="232" t="s">
        <v>125</v>
      </c>
      <c r="B9" s="179">
        <v>9801</v>
      </c>
    </row>
    <row r="10" spans="1:2" ht="18.75" customHeight="1">
      <c r="A10" s="232" t="s">
        <v>126</v>
      </c>
      <c r="B10" s="179">
        <v>7400</v>
      </c>
    </row>
    <row r="11" spans="1:2" ht="18.75" customHeight="1">
      <c r="A11" s="232" t="s">
        <v>127</v>
      </c>
      <c r="B11" s="330">
        <v>1032</v>
      </c>
    </row>
    <row r="12" spans="1:2" ht="18.75" customHeight="1">
      <c r="A12" s="331" t="s">
        <v>128</v>
      </c>
      <c r="B12" s="329" t="s">
        <v>105</v>
      </c>
    </row>
    <row r="13" spans="1:2" ht="18.75" customHeight="1">
      <c r="A13" s="331" t="s">
        <v>129</v>
      </c>
      <c r="B13" s="329" t="s">
        <v>105</v>
      </c>
    </row>
    <row r="14" spans="1:2" ht="18.75" customHeight="1">
      <c r="A14" s="331" t="s">
        <v>130</v>
      </c>
      <c r="B14" s="329" t="s">
        <v>105</v>
      </c>
    </row>
    <row r="15" spans="1:2" ht="18.75" customHeight="1">
      <c r="A15" s="331" t="s">
        <v>131</v>
      </c>
      <c r="B15" s="329" t="s">
        <v>105</v>
      </c>
    </row>
    <row r="16" spans="1:2" ht="18.75" customHeight="1">
      <c r="A16" s="331" t="s">
        <v>132</v>
      </c>
      <c r="B16" s="329" t="s">
        <v>105</v>
      </c>
    </row>
    <row r="17" spans="1:2" ht="18.75" customHeight="1">
      <c r="A17" s="331" t="s">
        <v>133</v>
      </c>
      <c r="B17" s="329" t="s">
        <v>105</v>
      </c>
    </row>
    <row r="18" spans="1:2" ht="18.75" customHeight="1">
      <c r="A18" s="331" t="s">
        <v>134</v>
      </c>
      <c r="B18" s="329" t="s">
        <v>105</v>
      </c>
    </row>
    <row r="19" spans="1:2" ht="18.75" customHeight="1">
      <c r="A19" s="331" t="s">
        <v>135</v>
      </c>
      <c r="B19" s="329" t="s">
        <v>105</v>
      </c>
    </row>
    <row r="20" spans="1:2" ht="18.75" customHeight="1">
      <c r="A20" s="331" t="s">
        <v>136</v>
      </c>
      <c r="B20" s="329" t="s">
        <v>105</v>
      </c>
    </row>
    <row r="21" spans="1:2" ht="18.75" customHeight="1">
      <c r="A21" s="331" t="s">
        <v>137</v>
      </c>
      <c r="B21" s="329" t="s">
        <v>105</v>
      </c>
    </row>
    <row r="22" spans="1:2" ht="18.75" customHeight="1">
      <c r="A22" s="331" t="s">
        <v>138</v>
      </c>
      <c r="B22" s="329" t="s">
        <v>105</v>
      </c>
    </row>
    <row r="23" spans="1:2" ht="18.75" customHeight="1">
      <c r="A23" s="331" t="s">
        <v>139</v>
      </c>
      <c r="B23" s="329" t="s">
        <v>105</v>
      </c>
    </row>
    <row r="24" spans="1:2" ht="18.75" customHeight="1">
      <c r="A24" s="331" t="s">
        <v>140</v>
      </c>
      <c r="B24" s="329" t="s">
        <v>105</v>
      </c>
    </row>
    <row r="25" spans="1:2" ht="18.75" customHeight="1">
      <c r="A25" s="332" t="s">
        <v>141</v>
      </c>
      <c r="B25" s="179">
        <v>7192</v>
      </c>
    </row>
    <row r="26" spans="1:2" ht="18.75" customHeight="1">
      <c r="A26" s="332" t="s">
        <v>142</v>
      </c>
      <c r="B26" s="179">
        <v>7251</v>
      </c>
    </row>
    <row r="27" spans="1:2" ht="18.75" customHeight="1">
      <c r="A27" s="332" t="s">
        <v>143</v>
      </c>
      <c r="B27" s="230" t="s">
        <v>144</v>
      </c>
    </row>
    <row r="28" spans="1:2" ht="18.75" customHeight="1">
      <c r="A28" s="332" t="s">
        <v>145</v>
      </c>
      <c r="B28" s="329" t="s">
        <v>105</v>
      </c>
    </row>
    <row r="29" spans="1:2" ht="18.75" customHeight="1">
      <c r="A29" s="332" t="s">
        <v>146</v>
      </c>
      <c r="B29" s="230" t="s">
        <v>147</v>
      </c>
    </row>
    <row r="30" spans="1:2" ht="18.75" customHeight="1">
      <c r="A30" s="332" t="s">
        <v>148</v>
      </c>
      <c r="B30" s="230" t="s">
        <v>105</v>
      </c>
    </row>
    <row r="31" spans="1:2" ht="18.75" customHeight="1">
      <c r="A31" s="236" t="s">
        <v>149</v>
      </c>
      <c r="B31" s="333">
        <f>SUM(B32:B51)</f>
        <v>82121.242688</v>
      </c>
    </row>
    <row r="32" spans="1:2" ht="18.75" customHeight="1">
      <c r="A32" s="332" t="s">
        <v>150</v>
      </c>
      <c r="B32" s="334">
        <v>63</v>
      </c>
    </row>
    <row r="33" spans="1:2" ht="18.75" customHeight="1">
      <c r="A33" s="332" t="s">
        <v>151</v>
      </c>
      <c r="B33" s="334" t="s">
        <v>152</v>
      </c>
    </row>
    <row r="34" spans="1:2" ht="18.75" customHeight="1">
      <c r="A34" s="332" t="s">
        <v>153</v>
      </c>
      <c r="B34" s="334">
        <v>802</v>
      </c>
    </row>
    <row r="35" spans="1:2" ht="18.75" customHeight="1">
      <c r="A35" s="332" t="s">
        <v>154</v>
      </c>
      <c r="B35" s="334">
        <v>4585</v>
      </c>
    </row>
    <row r="36" spans="1:2" ht="18.75" customHeight="1">
      <c r="A36" s="332" t="s">
        <v>155</v>
      </c>
      <c r="B36" s="334" t="s">
        <v>152</v>
      </c>
    </row>
    <row r="37" spans="1:2" ht="18.75" customHeight="1">
      <c r="A37" s="332" t="s">
        <v>156</v>
      </c>
      <c r="B37" s="334">
        <v>872</v>
      </c>
    </row>
    <row r="38" spans="1:2" ht="18.75" customHeight="1">
      <c r="A38" s="332" t="s">
        <v>157</v>
      </c>
      <c r="B38" s="334">
        <v>9117</v>
      </c>
    </row>
    <row r="39" spans="1:2" ht="18.75" customHeight="1">
      <c r="A39" s="332" t="s">
        <v>158</v>
      </c>
      <c r="B39" s="334">
        <v>6475</v>
      </c>
    </row>
    <row r="40" spans="1:2" ht="18.75" customHeight="1">
      <c r="A40" s="332" t="s">
        <v>159</v>
      </c>
      <c r="B40" s="334">
        <v>6779</v>
      </c>
    </row>
    <row r="41" spans="1:2" ht="18.75" customHeight="1">
      <c r="A41" s="332" t="s">
        <v>160</v>
      </c>
      <c r="B41" s="334">
        <v>4621</v>
      </c>
    </row>
    <row r="42" spans="1:2" ht="18.75" customHeight="1">
      <c r="A42" s="332" t="s">
        <v>161</v>
      </c>
      <c r="B42" s="334">
        <v>33653.242688</v>
      </c>
    </row>
    <row r="43" spans="1:2" ht="18.75" customHeight="1">
      <c r="A43" s="332" t="s">
        <v>162</v>
      </c>
      <c r="B43" s="334">
        <v>9733</v>
      </c>
    </row>
    <row r="44" spans="1:2" ht="18.75" customHeight="1">
      <c r="A44" s="332" t="s">
        <v>163</v>
      </c>
      <c r="B44" s="334">
        <v>252</v>
      </c>
    </row>
    <row r="45" spans="1:2" ht="18.75" customHeight="1">
      <c r="A45" s="332" t="s">
        <v>164</v>
      </c>
      <c r="B45" s="334">
        <v>621</v>
      </c>
    </row>
    <row r="46" spans="1:2" ht="18.75" customHeight="1">
      <c r="A46" s="332" t="s">
        <v>165</v>
      </c>
      <c r="B46" s="334" t="s">
        <v>152</v>
      </c>
    </row>
    <row r="47" spans="1:2" ht="18.75" customHeight="1">
      <c r="A47" s="332" t="s">
        <v>166</v>
      </c>
      <c r="B47" s="334" t="s">
        <v>152</v>
      </c>
    </row>
    <row r="48" spans="1:2" ht="18.75" customHeight="1">
      <c r="A48" s="332" t="s">
        <v>167</v>
      </c>
      <c r="B48" s="334">
        <v>267</v>
      </c>
    </row>
    <row r="49" spans="1:2" ht="18.75" customHeight="1">
      <c r="A49" s="332" t="s">
        <v>168</v>
      </c>
      <c r="B49" s="334" t="s">
        <v>152</v>
      </c>
    </row>
    <row r="50" spans="1:2" ht="18.75" customHeight="1">
      <c r="A50" s="332" t="s">
        <v>169</v>
      </c>
      <c r="B50" s="334">
        <v>348</v>
      </c>
    </row>
    <row r="51" spans="1:2" ht="18.75" customHeight="1">
      <c r="A51" s="332" t="s">
        <v>170</v>
      </c>
      <c r="B51" s="334">
        <v>3933</v>
      </c>
    </row>
    <row r="52" spans="1:2" ht="18.75" customHeight="1">
      <c r="A52" s="238" t="s">
        <v>171</v>
      </c>
      <c r="B52" s="335">
        <f>B5+B6+B31</f>
        <v>154272.242688</v>
      </c>
    </row>
  </sheetData>
  <sheetProtection/>
  <mergeCells count="3">
    <mergeCell ref="A1:B1"/>
    <mergeCell ref="A3:A4"/>
    <mergeCell ref="B3:B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26.75390625" style="7" customWidth="1"/>
    <col min="2" max="2" width="22.625" style="7" customWidth="1"/>
    <col min="3" max="3" width="24.50390625" style="7" customWidth="1"/>
    <col min="4" max="4" width="8.625" style="7" customWidth="1"/>
    <col min="5" max="16384" width="9.00390625" style="7" customWidth="1"/>
  </cols>
  <sheetData>
    <row r="1" spans="1:3" ht="78" customHeight="1">
      <c r="A1" s="193" t="s">
        <v>172</v>
      </c>
      <c r="B1" s="326"/>
      <c r="C1" s="326"/>
    </row>
    <row r="2" spans="1:3" s="2" customFormat="1" ht="21" customHeight="1">
      <c r="A2" s="44" t="s">
        <v>173</v>
      </c>
      <c r="B2" s="44"/>
      <c r="C2" s="47" t="s">
        <v>174</v>
      </c>
    </row>
    <row r="3" spans="1:3" ht="33" customHeight="1">
      <c r="A3" s="76" t="s">
        <v>175</v>
      </c>
      <c r="B3" s="76" t="s">
        <v>176</v>
      </c>
      <c r="C3" s="76"/>
    </row>
    <row r="4" spans="1:3" ht="43.5" customHeight="1">
      <c r="A4" s="194">
        <v>2023</v>
      </c>
      <c r="B4" s="194" t="s">
        <v>177</v>
      </c>
      <c r="C4" s="194" t="s">
        <v>178</v>
      </c>
    </row>
    <row r="5" spans="1:3" ht="49.5" customHeight="1">
      <c r="A5" s="194"/>
      <c r="B5" s="195">
        <v>79984</v>
      </c>
      <c r="C5" s="195">
        <v>73492</v>
      </c>
    </row>
    <row r="6" spans="1:3" ht="36" customHeight="1">
      <c r="A6" s="196" t="s">
        <v>179</v>
      </c>
      <c r="B6" s="196"/>
      <c r="C6" s="196"/>
    </row>
    <row r="7" spans="1:3" ht="22.5" customHeight="1">
      <c r="A7" s="197" t="s">
        <v>180</v>
      </c>
      <c r="B7" s="196"/>
      <c r="C7" s="196"/>
    </row>
  </sheetData>
  <sheetProtection/>
  <mergeCells count="6">
    <mergeCell ref="A1:C1"/>
    <mergeCell ref="A2:B2"/>
    <mergeCell ref="B3:C3"/>
    <mergeCell ref="A6:C6"/>
    <mergeCell ref="A7:C7"/>
    <mergeCell ref="A4:A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SheetLayoutView="100" workbookViewId="0" topLeftCell="A1">
      <selection activeCell="C25" sqref="C25"/>
    </sheetView>
  </sheetViews>
  <sheetFormatPr defaultColWidth="9.00390625" defaultRowHeight="14.25"/>
  <cols>
    <col min="1" max="1" width="47.00390625" style="221" customWidth="1"/>
    <col min="2" max="2" width="8.50390625" style="222" customWidth="1"/>
    <col min="3" max="3" width="7.875" style="222" customWidth="1"/>
    <col min="4" max="4" width="10.625" style="316" customWidth="1"/>
    <col min="5" max="16384" width="9.00390625" style="148" customWidth="1"/>
  </cols>
  <sheetData>
    <row r="1" spans="1:4" ht="28.5" customHeight="1">
      <c r="A1" s="223" t="s">
        <v>181</v>
      </c>
      <c r="B1" s="223"/>
      <c r="C1" s="223"/>
      <c r="D1" s="317"/>
    </row>
    <row r="2" spans="1:4" s="47" customFormat="1" ht="18" customHeight="1">
      <c r="A2" s="44" t="s">
        <v>182</v>
      </c>
      <c r="B2" s="45"/>
      <c r="C2" s="224"/>
      <c r="D2" s="318" t="s">
        <v>56</v>
      </c>
    </row>
    <row r="3" spans="1:4" ht="16.5" customHeight="1">
      <c r="A3" s="177" t="s">
        <v>119</v>
      </c>
      <c r="B3" s="225" t="s">
        <v>60</v>
      </c>
      <c r="C3" s="225" t="s">
        <v>183</v>
      </c>
      <c r="D3" s="319" t="s">
        <v>184</v>
      </c>
    </row>
    <row r="4" spans="1:4" ht="15.75" customHeight="1">
      <c r="A4" s="177"/>
      <c r="B4" s="226"/>
      <c r="C4" s="226"/>
      <c r="D4" s="320"/>
    </row>
    <row r="5" spans="1:4" ht="24" customHeight="1">
      <c r="A5" s="186" t="s">
        <v>63</v>
      </c>
      <c r="B5" s="186">
        <f>SUM(B6:B18)</f>
        <v>4266</v>
      </c>
      <c r="C5" s="321">
        <f>SUM(C6:C18)</f>
        <v>4000</v>
      </c>
      <c r="D5" s="322">
        <f aca="true" t="shared" si="0" ref="D5:D24">(C5-B5)/B5*100</f>
        <v>-6.235349273323957</v>
      </c>
    </row>
    <row r="6" spans="1:4" ht="24" customHeight="1">
      <c r="A6" s="51" t="s">
        <v>64</v>
      </c>
      <c r="B6" s="51">
        <v>1143</v>
      </c>
      <c r="C6" s="323">
        <v>2107</v>
      </c>
      <c r="D6" s="324">
        <f t="shared" si="0"/>
        <v>84.33945756780402</v>
      </c>
    </row>
    <row r="7" spans="1:4" ht="24" customHeight="1">
      <c r="A7" s="51" t="s">
        <v>65</v>
      </c>
      <c r="B7" s="51">
        <v>209</v>
      </c>
      <c r="C7" s="323">
        <v>100</v>
      </c>
      <c r="D7" s="324">
        <f t="shared" si="0"/>
        <v>-52.15311004784689</v>
      </c>
    </row>
    <row r="8" spans="1:4" ht="24" customHeight="1">
      <c r="A8" s="51" t="s">
        <v>66</v>
      </c>
      <c r="B8" s="51">
        <v>146</v>
      </c>
      <c r="C8" s="323">
        <v>70</v>
      </c>
      <c r="D8" s="324">
        <f t="shared" si="0"/>
        <v>-52.054794520547944</v>
      </c>
    </row>
    <row r="9" spans="1:4" ht="24" customHeight="1">
      <c r="A9" s="51" t="s">
        <v>67</v>
      </c>
      <c r="B9" s="51">
        <v>57</v>
      </c>
      <c r="C9" s="323">
        <v>72</v>
      </c>
      <c r="D9" s="324">
        <f t="shared" si="0"/>
        <v>26.31578947368421</v>
      </c>
    </row>
    <row r="10" spans="1:4" ht="24" customHeight="1">
      <c r="A10" s="51" t="s">
        <v>68</v>
      </c>
      <c r="B10" s="51">
        <v>217</v>
      </c>
      <c r="C10" s="323">
        <v>378</v>
      </c>
      <c r="D10" s="324">
        <f t="shared" si="0"/>
        <v>74.19354838709677</v>
      </c>
    </row>
    <row r="11" spans="1:4" ht="24" customHeight="1">
      <c r="A11" s="51" t="s">
        <v>69</v>
      </c>
      <c r="B11" s="51">
        <v>285</v>
      </c>
      <c r="C11" s="323">
        <v>360</v>
      </c>
      <c r="D11" s="324">
        <f t="shared" si="0"/>
        <v>26.31578947368421</v>
      </c>
    </row>
    <row r="12" spans="1:4" ht="24" customHeight="1">
      <c r="A12" s="51" t="s">
        <v>70</v>
      </c>
      <c r="B12" s="51">
        <v>70</v>
      </c>
      <c r="C12" s="323">
        <v>80</v>
      </c>
      <c r="D12" s="324">
        <f t="shared" si="0"/>
        <v>14.285714285714285</v>
      </c>
    </row>
    <row r="13" spans="1:4" ht="24" customHeight="1">
      <c r="A13" s="51" t="s">
        <v>71</v>
      </c>
      <c r="B13" s="51">
        <v>693</v>
      </c>
      <c r="C13" s="323">
        <v>125</v>
      </c>
      <c r="D13" s="324">
        <f t="shared" si="0"/>
        <v>-81.96248196248196</v>
      </c>
    </row>
    <row r="14" spans="1:4" ht="24" customHeight="1">
      <c r="A14" s="51" t="s">
        <v>72</v>
      </c>
      <c r="B14" s="51">
        <v>133</v>
      </c>
      <c r="C14" s="323">
        <v>150</v>
      </c>
      <c r="D14" s="324">
        <f t="shared" si="0"/>
        <v>12.781954887218044</v>
      </c>
    </row>
    <row r="15" spans="1:4" ht="24" customHeight="1">
      <c r="A15" s="51" t="s">
        <v>73</v>
      </c>
      <c r="B15" s="51">
        <v>179</v>
      </c>
      <c r="C15" s="323">
        <v>185</v>
      </c>
      <c r="D15" s="324">
        <f t="shared" si="0"/>
        <v>3.35195530726257</v>
      </c>
    </row>
    <row r="16" spans="1:4" ht="24" customHeight="1">
      <c r="A16" s="51" t="s">
        <v>74</v>
      </c>
      <c r="B16" s="51">
        <v>698</v>
      </c>
      <c r="C16" s="323">
        <v>5</v>
      </c>
      <c r="D16" s="324">
        <f t="shared" si="0"/>
        <v>-99.2836676217765</v>
      </c>
    </row>
    <row r="17" spans="1:4" ht="24" customHeight="1">
      <c r="A17" s="51" t="s">
        <v>75</v>
      </c>
      <c r="B17" s="51">
        <v>430</v>
      </c>
      <c r="C17" s="323">
        <v>360</v>
      </c>
      <c r="D17" s="324">
        <f t="shared" si="0"/>
        <v>-16.27906976744186</v>
      </c>
    </row>
    <row r="18" spans="1:4" ht="24" customHeight="1">
      <c r="A18" s="51" t="s">
        <v>76</v>
      </c>
      <c r="B18" s="51">
        <v>6</v>
      </c>
      <c r="C18" s="323">
        <v>8</v>
      </c>
      <c r="D18" s="324">
        <f t="shared" si="0"/>
        <v>33.33333333333333</v>
      </c>
    </row>
    <row r="19" spans="1:4" ht="24" customHeight="1">
      <c r="A19" s="186" t="s">
        <v>77</v>
      </c>
      <c r="B19" s="186">
        <f>SUM(B20:B24)</f>
        <v>2550</v>
      </c>
      <c r="C19" s="186">
        <f>SUM(C20:C24)</f>
        <v>2400</v>
      </c>
      <c r="D19" s="322">
        <f t="shared" si="0"/>
        <v>-5.88235294117647</v>
      </c>
    </row>
    <row r="20" spans="1:4" ht="24" customHeight="1">
      <c r="A20" s="51" t="s">
        <v>78</v>
      </c>
      <c r="B20" s="51">
        <v>1409</v>
      </c>
      <c r="C20" s="323">
        <v>1400</v>
      </c>
      <c r="D20" s="324">
        <f t="shared" si="0"/>
        <v>-0.63875088715401</v>
      </c>
    </row>
    <row r="21" spans="1:4" ht="24" customHeight="1">
      <c r="A21" s="51" t="s">
        <v>79</v>
      </c>
      <c r="B21" s="51">
        <v>216</v>
      </c>
      <c r="C21" s="323">
        <v>170</v>
      </c>
      <c r="D21" s="324">
        <f t="shared" si="0"/>
        <v>-21.296296296296298</v>
      </c>
    </row>
    <row r="22" spans="1:4" ht="24" customHeight="1">
      <c r="A22" s="51" t="s">
        <v>80</v>
      </c>
      <c r="B22" s="51">
        <v>226</v>
      </c>
      <c r="C22" s="323">
        <v>230</v>
      </c>
      <c r="D22" s="324">
        <f t="shared" si="0"/>
        <v>1.7699115044247788</v>
      </c>
    </row>
    <row r="23" spans="1:4" ht="24" customHeight="1">
      <c r="A23" s="51" t="s">
        <v>81</v>
      </c>
      <c r="B23" s="51">
        <v>587</v>
      </c>
      <c r="C23" s="323">
        <v>500</v>
      </c>
      <c r="D23" s="324">
        <f t="shared" si="0"/>
        <v>-14.821124361158432</v>
      </c>
    </row>
    <row r="24" spans="1:4" ht="24" customHeight="1">
      <c r="A24" s="51" t="s">
        <v>82</v>
      </c>
      <c r="B24" s="51">
        <v>112</v>
      </c>
      <c r="C24" s="323">
        <v>100</v>
      </c>
      <c r="D24" s="324">
        <f t="shared" si="0"/>
        <v>-10.714285714285714</v>
      </c>
    </row>
    <row r="25" spans="1:4" ht="24" customHeight="1">
      <c r="A25" s="186" t="s">
        <v>185</v>
      </c>
      <c r="B25" s="186">
        <v>6816</v>
      </c>
      <c r="C25" s="321">
        <f>SUM(C19,C5)</f>
        <v>6400</v>
      </c>
      <c r="D25" s="314">
        <v>6</v>
      </c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2023-04-18T08:02:42Z</cp:lastPrinted>
  <dcterms:created xsi:type="dcterms:W3CDTF">2016-12-02T08:54:00Z</dcterms:created>
  <dcterms:modified xsi:type="dcterms:W3CDTF">2024-04-15T02:44:26Z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7E49852488CD4752ADBBB884822CBA81_13</vt:lpwstr>
  </property>
</Properties>
</file>