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核定" sheetId="3" r:id="rId1"/>
  </sheets>
  <externalReferences>
    <externalReference r:id="rId2"/>
  </externalReferences>
  <definedNames>
    <definedName name="GenderRange">[1]Gender!$A$1:$A$2</definedName>
    <definedName name="_xlnm._FilterDatabase" localSheetId="0" hidden="1">核定!$A$3:$M$47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<sst xmlns="http://schemas.openxmlformats.org/spreadsheetml/2006/main" count="358" uniqueCount="143">
  <si>
    <t>2023年陕西可利雅纺织科技有限公司以工代训人员汇总表</t>
  </si>
  <si>
    <t>序号</t>
  </si>
  <si>
    <t>姓名</t>
  </si>
  <si>
    <t>性别</t>
  </si>
  <si>
    <t>民族</t>
  </si>
  <si>
    <t>年龄</t>
  </si>
  <si>
    <t>学历</t>
  </si>
  <si>
    <t>家庭住址（镇、村）</t>
  </si>
  <si>
    <t>人员类别</t>
  </si>
  <si>
    <t>入职时间</t>
  </si>
  <si>
    <t>劳动合同（就业协议）起止时间</t>
  </si>
  <si>
    <t>补贴时间</t>
  </si>
  <si>
    <t>补贴金额</t>
  </si>
  <si>
    <t>备注</t>
  </si>
  <si>
    <t>罗菊华</t>
  </si>
  <si>
    <t>女</t>
  </si>
  <si>
    <t>汉族</t>
  </si>
  <si>
    <t>初中</t>
  </si>
  <si>
    <t>四川省巴中市巴州区青木镇成城村3组</t>
  </si>
  <si>
    <t>一般人员</t>
  </si>
  <si>
    <t>2023.2.6-2024.2.5</t>
  </si>
  <si>
    <t>2023.2-2023.7</t>
  </si>
  <si>
    <t>李雪</t>
  </si>
  <si>
    <t>陕西省安康市汉滨区恒口镇皱家沟村十二组116号</t>
  </si>
  <si>
    <t>脱贫户</t>
  </si>
  <si>
    <t>胡明沙</t>
  </si>
  <si>
    <t>陕西省安康市汉滨区恒口镇新湾村二组3号</t>
  </si>
  <si>
    <t>盛光浩</t>
  </si>
  <si>
    <t>男</t>
  </si>
  <si>
    <t>高中</t>
  </si>
  <si>
    <t>陕西省安康市汉滨区大同镇王家台村一组</t>
  </si>
  <si>
    <t>陈祖群</t>
  </si>
  <si>
    <t>陕西省安康市汉滨区花园乡滩河村六组</t>
  </si>
  <si>
    <t>史文秋</t>
  </si>
  <si>
    <t>陕西省安康市汉滨区大同镇月北村一组</t>
  </si>
  <si>
    <t>余尚芳</t>
  </si>
  <si>
    <t>陕西省安康市汉滨区恒口镇双春村二组117号</t>
  </si>
  <si>
    <t>杨世霞</t>
  </si>
  <si>
    <t>陕西省安康市汉滨区大同镇庙垭村三组</t>
  </si>
  <si>
    <t>刘小红</t>
  </si>
  <si>
    <t>陕西省安康市汉滨区大同镇北村二组132号</t>
  </si>
  <si>
    <t>2023.2.6-2024.2.6</t>
  </si>
  <si>
    <t>钟红梅</t>
  </si>
  <si>
    <t>四川省资中县孟塘镇新华村6组21号</t>
  </si>
  <si>
    <t>陈泽米</t>
  </si>
  <si>
    <t>陕西省安康市汉滨区恒口镇龙杨庄社区六组25号</t>
  </si>
  <si>
    <t>2023.2   2023.4-2023.8</t>
  </si>
  <si>
    <t>刘磊</t>
  </si>
  <si>
    <t>陕西省安康市汉滨区恒口镇高俭村三组</t>
  </si>
  <si>
    <t>2023.2.16-2024.2.16</t>
  </si>
  <si>
    <t>张巧丽</t>
  </si>
  <si>
    <t>陕西省安康市汉滨区恒口镇夹河村六组15号</t>
  </si>
  <si>
    <t>戴书生</t>
  </si>
  <si>
    <t>安徽省滁州市定远县拂晓乡园艺村09号</t>
  </si>
  <si>
    <t>左荣</t>
  </si>
  <si>
    <t>陕西省安康市汉滨区恒口镇王家台村一组33号</t>
  </si>
  <si>
    <t>邓燕</t>
  </si>
  <si>
    <t>陕西省安康市汉滨区恒口镇双兴社区六组13号</t>
  </si>
  <si>
    <t>李小娥</t>
  </si>
  <si>
    <t>陕西省安康市汉滨区梅子铺镇民主村五组</t>
  </si>
  <si>
    <t>许文静</t>
  </si>
  <si>
    <t>大专</t>
  </si>
  <si>
    <t>陕西省安康市汉滨区恒口镇东坝村五组262号</t>
  </si>
  <si>
    <t>2023.2.10-2024.2.9</t>
  </si>
  <si>
    <t>李小青</t>
  </si>
  <si>
    <t>陕西省安康市汉滨区大同镇王家台村六组</t>
  </si>
  <si>
    <t>张博</t>
  </si>
  <si>
    <t>陕西省安康市汉滨区恒口镇新兴村78号</t>
  </si>
  <si>
    <t>尹正霞</t>
  </si>
  <si>
    <t>陕西省安康市汉滨区大同镇枫树村七组</t>
  </si>
  <si>
    <t>2023.3.5-2024.3.4</t>
  </si>
  <si>
    <t>谭有巧</t>
  </si>
  <si>
    <t>陕西省安康市汉滨区恒口镇唐岭村四组</t>
  </si>
  <si>
    <t>刘利春</t>
  </si>
  <si>
    <t>陕西省安康市汉滨区恒口镇窑沟村七组</t>
  </si>
  <si>
    <t>2023.2.7-2024.2.7</t>
  </si>
  <si>
    <t>陈道巧</t>
  </si>
  <si>
    <t>陕西省安康市汉滨区五里镇王坎村七组145号</t>
  </si>
  <si>
    <t>2023.2.10-2024.2.10</t>
  </si>
  <si>
    <t>张敏敏</t>
  </si>
  <si>
    <t>西安市周至县司竹乡竹护村护新村正街57号</t>
  </si>
  <si>
    <t>2023.3-2023.8</t>
  </si>
  <si>
    <t>刘理贤</t>
  </si>
  <si>
    <t>陕西安康市汉滨区恒口镇高俭村一组</t>
  </si>
  <si>
    <t>2023.4.5-2024.4.14</t>
  </si>
  <si>
    <t>唐承群</t>
  </si>
  <si>
    <t>陕西省安康市汉滨区恒口镇高堰村七组34号</t>
  </si>
  <si>
    <t>2023.3.16-2024.3.16</t>
  </si>
  <si>
    <t>2023.4-2023.8</t>
  </si>
  <si>
    <t>刘艳</t>
  </si>
  <si>
    <t>陕西省安康市汉滨区迎风乡红霞村三组074号</t>
  </si>
  <si>
    <t>2023.3.20-2024.3.20</t>
  </si>
  <si>
    <t>杨宗爱</t>
  </si>
  <si>
    <t>陕西省安康市汉滨区洪山镇粮桑村三组50号</t>
  </si>
  <si>
    <t>彭亚娟</t>
  </si>
  <si>
    <t>陕西省安康市汉滨区大同镇鱼姐村五组</t>
  </si>
  <si>
    <t>李友红</t>
  </si>
  <si>
    <t>陕西省安康市汉滨区大同镇官木楼村三组</t>
  </si>
  <si>
    <t>2023.5.15-2024.5.14</t>
  </si>
  <si>
    <t>2023.5-2023年7月10月11月</t>
  </si>
  <si>
    <t>吴青松</t>
  </si>
  <si>
    <t>四川省巴中市恩阳区明阳镇成城村1组2号</t>
  </si>
  <si>
    <t>2023.4-2023.9</t>
  </si>
  <si>
    <t>晏荣丹</t>
  </si>
  <si>
    <t>陕西省安康市汉阴县双乳镇叶家坝村三组</t>
  </si>
  <si>
    <t>2023.5.20-2024.5.19</t>
  </si>
  <si>
    <t>2023.5-2023.9</t>
  </si>
  <si>
    <t>孙春蓉</t>
  </si>
  <si>
    <t>陕西省安康市汉滨区大同镇新丰村四组</t>
  </si>
  <si>
    <t>2023.5.12-2024.5.11</t>
  </si>
  <si>
    <t>2023.5-2023.10</t>
  </si>
  <si>
    <t>陈荣丽</t>
  </si>
  <si>
    <t>陕西省安康市汉滨区大同镇江沟村二组</t>
  </si>
  <si>
    <t>2023.2.28-2024.2.28</t>
  </si>
  <si>
    <t>2023.6-2023.11</t>
  </si>
  <si>
    <t>丁海英</t>
  </si>
  <si>
    <t>陕西省安康市汉滨区流水镇七里村八组</t>
  </si>
  <si>
    <t>2023.8.19-2024.8.19</t>
  </si>
  <si>
    <t>2023.9-2023.12</t>
  </si>
  <si>
    <t>王化鹏</t>
  </si>
  <si>
    <t>陕西省安康市汉滨区富强乡王家山村二组72号</t>
  </si>
  <si>
    <t>2023.8.31-2024.8.31</t>
  </si>
  <si>
    <t>张修林</t>
  </si>
  <si>
    <t>陕西省安康市汉滨区大同镇保卫村九组</t>
  </si>
  <si>
    <t>2023.9.2-2024.9.2</t>
  </si>
  <si>
    <t>陈长顺</t>
  </si>
  <si>
    <t>陕西省安康市汉滨区恒口镇双兴社区二组79号</t>
  </si>
  <si>
    <t>2023.10.19-2024.10.19</t>
  </si>
  <si>
    <t>2023.11-2023.12</t>
  </si>
  <si>
    <t>卜先荣</t>
  </si>
  <si>
    <t>陕西省安康市汉滨区大同镇联合村六组</t>
  </si>
  <si>
    <t>2023.10.25-2024.10.24</t>
  </si>
  <si>
    <t>杨绪冲</t>
  </si>
  <si>
    <t>陕西省安康市汉滨区恒口镇老街社区164号</t>
  </si>
  <si>
    <t>2023.11.5-2024.11.5</t>
  </si>
  <si>
    <t>康志霞</t>
  </si>
  <si>
    <t>陕西省安康市汉滨区瀛湖镇阳坡村九组</t>
  </si>
  <si>
    <t>2023.11.15-2024.11.15</t>
  </si>
  <si>
    <t>朱世群</t>
  </si>
  <si>
    <t>陕西安康市汉滨区恒口镇高俭村六组</t>
  </si>
  <si>
    <t>2023.8.18-2024.8.18</t>
  </si>
  <si>
    <t>2023.9-2023.10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</si>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</sst>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3" formatCode="_ * #,##0.00_ ;_ * \-#,##0.00_ ;_ * &quot;-&quot;??_ ;_ @_ "/>
    <numFmt numFmtId="176" formatCode="_(&quot;$&quot;* #,##0.00_);_(&quot;$&quot;* \(#,##0.00\);_(&quot;$&quot;* &quot;-&quot;??_);_(@_)"/>
    <numFmt numFmtId="177" formatCode="_(&quot;$&quot;* #,##0_);_(&quot;$&quot;* \(#,##0\);_(&quot;$&quot;* &quot;-&quot;_);_(@_)"/>
  </numFmts>
  <fonts count="28">
    <font>
      <sz val="11"/>
      <color theme="1"/>
      <name val="宋体"/>
      <charset val="134"/>
      <scheme val="minor"/>
    </font>
    <font>
      <sz val="8"/>
      <name val="仿宋_GB2312"/>
      <charset val="134"/>
    </font>
    <font>
      <sz val="9"/>
      <name val="仿宋"/>
      <charset val="134"/>
    </font>
    <font>
      <sz val="18"/>
      <name val="仿宋_GB2312"/>
      <charset val="134"/>
    </font>
    <font>
      <sz val="9"/>
      <name val="仿宋_GB2312"/>
      <charset val="134"/>
    </font>
    <font>
      <b/>
      <sz val="9"/>
      <name val="仿宋"/>
      <charset val="134"/>
    </font>
    <font>
      <sz val="9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空表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tor\AppData\Roaming\kingsoft\office6\backup\&#21592;&#24037;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导入模板"/>
      <sheetName val="会计科目"/>
      <sheetName val="辅助核算部门"/>
      <sheetName val="证件类型"/>
      <sheetName val="员工信息录入"/>
      <sheetName val="Gender"/>
      <sheetName val="Dept"/>
      <sheetName val="EType"/>
      <sheetName val="Ausb"/>
      <sheetName val="Status"/>
      <sheetName val="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topLeftCell="A30" workbookViewId="0">
      <selection activeCell="G56" sqref="G56"/>
    </sheetView>
  </sheetViews>
  <sheetFormatPr defaultColWidth="9" defaultRowHeight="11.25"/>
  <cols>
    <col min="1" max="1" width="4.75" style="2" customWidth="1"/>
    <col min="2" max="2" width="6.625" style="1" customWidth="1"/>
    <col min="3" max="3" width="6.5" style="1" customWidth="1"/>
    <col min="4" max="4" width="6.5" style="2" customWidth="1"/>
    <col min="5" max="6" width="6.5" style="1" customWidth="1"/>
    <col min="7" max="7" width="35.25" style="1" customWidth="1"/>
    <col min="8" max="8" width="8.5" style="1" customWidth="1"/>
    <col min="9" max="9" width="8.75" style="3" customWidth="1"/>
    <col min="10" max="10" width="18.5" style="2" customWidth="1"/>
    <col min="11" max="11" width="12.875" style="2" customWidth="1"/>
    <col min="12" max="12" width="11" style="1" customWidth="1"/>
    <col min="13" max="13" width="6.625" style="2" customWidth="1"/>
    <col min="14" max="16384" width="9" style="2"/>
  </cols>
  <sheetData>
    <row r="1" ht="39" customHeight="1" spans="1:13">
      <c r="A1" s="4" t="s">
        <v>0</v>
      </c>
      <c r="B1" s="5"/>
      <c r="C1" s="4"/>
      <c r="D1" s="4"/>
      <c r="E1" s="4"/>
      <c r="F1" s="4"/>
      <c r="G1" s="5"/>
      <c r="H1" s="4"/>
      <c r="I1" s="14"/>
      <c r="J1" s="4"/>
      <c r="K1" s="4"/>
      <c r="L1" s="4"/>
      <c r="M1" s="4"/>
    </row>
    <row r="2" ht="18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5" t="s">
        <v>11</v>
      </c>
      <c r="L2" s="15" t="s">
        <v>12</v>
      </c>
      <c r="M2" s="7" t="s">
        <v>13</v>
      </c>
    </row>
    <row r="3" ht="18" customHeight="1" spans="1:13">
      <c r="A3" s="6"/>
      <c r="B3" s="6"/>
      <c r="C3" s="6"/>
      <c r="D3" s="6"/>
      <c r="E3" s="6"/>
      <c r="F3" s="6"/>
      <c r="G3" s="7"/>
      <c r="H3" s="7"/>
      <c r="I3" s="7"/>
      <c r="J3" s="7"/>
      <c r="K3" s="15"/>
      <c r="L3" s="15"/>
      <c r="M3" s="7"/>
    </row>
    <row r="4" s="1" customFormat="1" ht="18" customHeight="1" spans="1:13">
      <c r="A4" s="7">
        <v>1</v>
      </c>
      <c r="B4" s="8" t="s">
        <v>14</v>
      </c>
      <c r="C4" s="7" t="s">
        <v>15</v>
      </c>
      <c r="D4" s="7" t="s">
        <v>16</v>
      </c>
      <c r="E4" s="7">
        <f>2024-1975</f>
        <v>49</v>
      </c>
      <c r="F4" s="7" t="s">
        <v>17</v>
      </c>
      <c r="G4" s="7" t="s">
        <v>18</v>
      </c>
      <c r="H4" s="7" t="s">
        <v>19</v>
      </c>
      <c r="I4" s="16">
        <v>44963</v>
      </c>
      <c r="J4" s="7" t="s">
        <v>20</v>
      </c>
      <c r="K4" s="17" t="s">
        <v>21</v>
      </c>
      <c r="L4" s="18">
        <v>3600</v>
      </c>
      <c r="M4" s="7"/>
    </row>
    <row r="5" s="2" customFormat="1" ht="18" customHeight="1" spans="1:13">
      <c r="A5" s="7">
        <v>2</v>
      </c>
      <c r="B5" s="8" t="s">
        <v>22</v>
      </c>
      <c r="C5" s="7" t="s">
        <v>15</v>
      </c>
      <c r="D5" s="7" t="s">
        <v>16</v>
      </c>
      <c r="E5" s="7">
        <f>2024-1987</f>
        <v>37</v>
      </c>
      <c r="F5" s="7" t="s">
        <v>17</v>
      </c>
      <c r="G5" s="7" t="s">
        <v>23</v>
      </c>
      <c r="H5" s="7" t="s">
        <v>24</v>
      </c>
      <c r="I5" s="16">
        <v>44963</v>
      </c>
      <c r="J5" s="7" t="s">
        <v>20</v>
      </c>
      <c r="K5" s="17" t="s">
        <v>21</v>
      </c>
      <c r="L5" s="18">
        <v>3600</v>
      </c>
      <c r="M5" s="7"/>
    </row>
    <row r="6" s="2" customFormat="1" ht="18" customHeight="1" spans="1:13">
      <c r="A6" s="7">
        <v>3</v>
      </c>
      <c r="B6" s="9" t="s">
        <v>25</v>
      </c>
      <c r="C6" s="7" t="s">
        <v>15</v>
      </c>
      <c r="D6" s="7" t="s">
        <v>16</v>
      </c>
      <c r="E6" s="7">
        <f>2024-1994</f>
        <v>30</v>
      </c>
      <c r="F6" s="7" t="s">
        <v>17</v>
      </c>
      <c r="G6" s="7" t="s">
        <v>26</v>
      </c>
      <c r="H6" s="7" t="s">
        <v>19</v>
      </c>
      <c r="I6" s="16">
        <v>44963</v>
      </c>
      <c r="J6" s="7" t="s">
        <v>20</v>
      </c>
      <c r="K6" s="17" t="s">
        <v>21</v>
      </c>
      <c r="L6" s="18">
        <v>3600</v>
      </c>
      <c r="M6" s="7"/>
    </row>
    <row r="7" s="2" customFormat="1" ht="18" customHeight="1" spans="1:13">
      <c r="A7" s="7">
        <v>4</v>
      </c>
      <c r="B7" s="8" t="s">
        <v>27</v>
      </c>
      <c r="C7" s="7" t="s">
        <v>28</v>
      </c>
      <c r="D7" s="7" t="s">
        <v>16</v>
      </c>
      <c r="E7" s="7">
        <f>2024-1980</f>
        <v>44</v>
      </c>
      <c r="F7" s="7" t="s">
        <v>29</v>
      </c>
      <c r="G7" s="7" t="s">
        <v>30</v>
      </c>
      <c r="H7" s="7" t="s">
        <v>19</v>
      </c>
      <c r="I7" s="16">
        <v>44963</v>
      </c>
      <c r="J7" s="7" t="s">
        <v>20</v>
      </c>
      <c r="K7" s="17" t="s">
        <v>21</v>
      </c>
      <c r="L7" s="18">
        <v>3600</v>
      </c>
      <c r="M7" s="7"/>
    </row>
    <row r="8" s="2" customFormat="1" ht="18" customHeight="1" spans="1:13">
      <c r="A8" s="7">
        <v>5</v>
      </c>
      <c r="B8" s="9" t="s">
        <v>31</v>
      </c>
      <c r="C8" s="7" t="s">
        <v>28</v>
      </c>
      <c r="D8" s="7" t="s">
        <v>16</v>
      </c>
      <c r="E8" s="7">
        <f>2024-1987</f>
        <v>37</v>
      </c>
      <c r="F8" s="7" t="s">
        <v>29</v>
      </c>
      <c r="G8" s="7" t="s">
        <v>32</v>
      </c>
      <c r="H8" s="7" t="s">
        <v>24</v>
      </c>
      <c r="I8" s="16">
        <v>44963</v>
      </c>
      <c r="J8" s="7" t="s">
        <v>20</v>
      </c>
      <c r="K8" s="17" t="s">
        <v>21</v>
      </c>
      <c r="L8" s="18">
        <v>3600</v>
      </c>
      <c r="M8" s="7"/>
    </row>
    <row r="9" s="2" customFormat="1" ht="18" customHeight="1" spans="1:13">
      <c r="A9" s="7">
        <v>6</v>
      </c>
      <c r="B9" s="8" t="s">
        <v>33</v>
      </c>
      <c r="C9" s="7" t="s">
        <v>15</v>
      </c>
      <c r="D9" s="7" t="s">
        <v>16</v>
      </c>
      <c r="E9" s="7">
        <f>2024-1990</f>
        <v>34</v>
      </c>
      <c r="F9" s="7" t="s">
        <v>17</v>
      </c>
      <c r="G9" s="7" t="s">
        <v>34</v>
      </c>
      <c r="H9" s="7" t="s">
        <v>19</v>
      </c>
      <c r="I9" s="16">
        <v>44963</v>
      </c>
      <c r="J9" s="7" t="s">
        <v>20</v>
      </c>
      <c r="K9" s="17" t="s">
        <v>21</v>
      </c>
      <c r="L9" s="18">
        <v>3600</v>
      </c>
      <c r="M9" s="19"/>
    </row>
    <row r="10" s="2" customFormat="1" ht="18" customHeight="1" spans="1:13">
      <c r="A10" s="7">
        <v>7</v>
      </c>
      <c r="B10" s="8" t="s">
        <v>35</v>
      </c>
      <c r="C10" s="7" t="s">
        <v>15</v>
      </c>
      <c r="D10" s="7" t="s">
        <v>16</v>
      </c>
      <c r="E10" s="7">
        <f>2024-1988</f>
        <v>36</v>
      </c>
      <c r="F10" s="7" t="s">
        <v>17</v>
      </c>
      <c r="G10" s="7" t="s">
        <v>36</v>
      </c>
      <c r="H10" s="7" t="s">
        <v>19</v>
      </c>
      <c r="I10" s="16">
        <v>44963</v>
      </c>
      <c r="J10" s="7" t="s">
        <v>20</v>
      </c>
      <c r="K10" s="17" t="s">
        <v>21</v>
      </c>
      <c r="L10" s="18">
        <v>3600</v>
      </c>
      <c r="M10" s="7"/>
    </row>
    <row r="11" s="2" customFormat="1" ht="18" customHeight="1" spans="1:13">
      <c r="A11" s="7">
        <v>8</v>
      </c>
      <c r="B11" s="8" t="s">
        <v>37</v>
      </c>
      <c r="C11" s="7" t="s">
        <v>15</v>
      </c>
      <c r="D11" s="7" t="s">
        <v>16</v>
      </c>
      <c r="E11" s="8">
        <f>2024-1988</f>
        <v>36</v>
      </c>
      <c r="F11" s="7" t="s">
        <v>17</v>
      </c>
      <c r="G11" s="7" t="s">
        <v>38</v>
      </c>
      <c r="H11" s="8" t="s">
        <v>24</v>
      </c>
      <c r="I11" s="16">
        <v>44963</v>
      </c>
      <c r="J11" s="7" t="s">
        <v>20</v>
      </c>
      <c r="K11" s="17" t="s">
        <v>21</v>
      </c>
      <c r="L11" s="18">
        <v>3600</v>
      </c>
      <c r="M11" s="7"/>
    </row>
    <row r="12" s="1" customFormat="1" ht="18" customHeight="1" spans="1:13">
      <c r="A12" s="7">
        <v>9</v>
      </c>
      <c r="B12" s="8" t="s">
        <v>39</v>
      </c>
      <c r="C12" s="7" t="s">
        <v>15</v>
      </c>
      <c r="D12" s="7" t="s">
        <v>16</v>
      </c>
      <c r="E12" s="8">
        <f>2024-1982</f>
        <v>42</v>
      </c>
      <c r="F12" s="7" t="s">
        <v>17</v>
      </c>
      <c r="G12" s="7" t="s">
        <v>40</v>
      </c>
      <c r="H12" s="7" t="s">
        <v>19</v>
      </c>
      <c r="I12" s="16">
        <v>44963</v>
      </c>
      <c r="J12" s="7" t="s">
        <v>41</v>
      </c>
      <c r="K12" s="17" t="s">
        <v>21</v>
      </c>
      <c r="L12" s="18">
        <v>3600</v>
      </c>
      <c r="M12" s="7"/>
    </row>
    <row r="13" s="2" customFormat="1" ht="18" customHeight="1" spans="1:13">
      <c r="A13" s="7">
        <v>10</v>
      </c>
      <c r="B13" s="8" t="s">
        <v>42</v>
      </c>
      <c r="C13" s="7" t="s">
        <v>15</v>
      </c>
      <c r="D13" s="7" t="s">
        <v>16</v>
      </c>
      <c r="E13" s="8">
        <f>2024-1986</f>
        <v>38</v>
      </c>
      <c r="F13" s="7" t="s">
        <v>17</v>
      </c>
      <c r="G13" s="7" t="s">
        <v>43</v>
      </c>
      <c r="H13" s="7" t="s">
        <v>19</v>
      </c>
      <c r="I13" s="16">
        <v>44963</v>
      </c>
      <c r="J13" s="7" t="s">
        <v>20</v>
      </c>
      <c r="K13" s="17" t="s">
        <v>21</v>
      </c>
      <c r="L13" s="18">
        <v>3600</v>
      </c>
      <c r="M13" s="7"/>
    </row>
    <row r="14" s="2" customFormat="1" ht="23" customHeight="1" spans="1:13">
      <c r="A14" s="7">
        <v>11</v>
      </c>
      <c r="B14" s="8" t="s">
        <v>44</v>
      </c>
      <c r="C14" s="7" t="s">
        <v>15</v>
      </c>
      <c r="D14" s="7" t="s">
        <v>16</v>
      </c>
      <c r="E14" s="8">
        <f>2024-2001</f>
        <v>23</v>
      </c>
      <c r="F14" s="7" t="s">
        <v>29</v>
      </c>
      <c r="G14" s="7" t="s">
        <v>45</v>
      </c>
      <c r="H14" s="7" t="s">
        <v>19</v>
      </c>
      <c r="I14" s="20">
        <v>44963</v>
      </c>
      <c r="J14" s="7" t="s">
        <v>41</v>
      </c>
      <c r="K14" s="17" t="s">
        <v>46</v>
      </c>
      <c r="L14" s="18">
        <v>3600</v>
      </c>
      <c r="M14" s="7"/>
    </row>
    <row r="15" s="2" customFormat="1" ht="18" customHeight="1" spans="1:13">
      <c r="A15" s="7">
        <v>12</v>
      </c>
      <c r="B15" s="8" t="s">
        <v>47</v>
      </c>
      <c r="C15" s="8" t="s">
        <v>28</v>
      </c>
      <c r="D15" s="7" t="s">
        <v>16</v>
      </c>
      <c r="E15" s="8">
        <f>2024-1978</f>
        <v>46</v>
      </c>
      <c r="F15" s="7" t="s">
        <v>29</v>
      </c>
      <c r="G15" s="7" t="s">
        <v>48</v>
      </c>
      <c r="H15" s="7" t="s">
        <v>19</v>
      </c>
      <c r="I15" s="16">
        <v>44973</v>
      </c>
      <c r="J15" s="7" t="s">
        <v>49</v>
      </c>
      <c r="K15" s="17" t="s">
        <v>21</v>
      </c>
      <c r="L15" s="18">
        <v>3600</v>
      </c>
      <c r="M15" s="7"/>
    </row>
    <row r="16" s="2" customFormat="1" ht="18" customHeight="1" spans="1:13">
      <c r="A16" s="7">
        <v>13</v>
      </c>
      <c r="B16" s="8" t="s">
        <v>50</v>
      </c>
      <c r="C16" s="8" t="s">
        <v>15</v>
      </c>
      <c r="D16" s="7" t="s">
        <v>16</v>
      </c>
      <c r="E16" s="8">
        <f>2024-1988</f>
        <v>36</v>
      </c>
      <c r="F16" s="7" t="s">
        <v>17</v>
      </c>
      <c r="G16" s="7" t="s">
        <v>51</v>
      </c>
      <c r="H16" s="8" t="s">
        <v>24</v>
      </c>
      <c r="I16" s="16">
        <v>44963</v>
      </c>
      <c r="J16" s="7" t="s">
        <v>20</v>
      </c>
      <c r="K16" s="17" t="s">
        <v>21</v>
      </c>
      <c r="L16" s="18">
        <v>3600</v>
      </c>
      <c r="M16" s="7"/>
    </row>
    <row r="17" s="2" customFormat="1" ht="18" customHeight="1" spans="1:13">
      <c r="A17" s="7">
        <v>14</v>
      </c>
      <c r="B17" s="8" t="s">
        <v>52</v>
      </c>
      <c r="C17" s="8" t="s">
        <v>28</v>
      </c>
      <c r="D17" s="7" t="s">
        <v>16</v>
      </c>
      <c r="E17" s="8">
        <f>2024-1992</f>
        <v>32</v>
      </c>
      <c r="F17" s="7" t="s">
        <v>29</v>
      </c>
      <c r="G17" s="7" t="s">
        <v>53</v>
      </c>
      <c r="H17" s="7" t="s">
        <v>19</v>
      </c>
      <c r="I17" s="16">
        <v>44963</v>
      </c>
      <c r="J17" s="7" t="s">
        <v>20</v>
      </c>
      <c r="K17" s="17" t="s">
        <v>21</v>
      </c>
      <c r="L17" s="18">
        <v>3600</v>
      </c>
      <c r="M17" s="7"/>
    </row>
    <row r="18" s="2" customFormat="1" ht="18" customHeight="1" spans="1:13">
      <c r="A18" s="7">
        <v>15</v>
      </c>
      <c r="B18" s="8" t="s">
        <v>54</v>
      </c>
      <c r="C18" s="8" t="s">
        <v>28</v>
      </c>
      <c r="D18" s="7" t="s">
        <v>16</v>
      </c>
      <c r="E18" s="8">
        <f>2024-1986</f>
        <v>38</v>
      </c>
      <c r="F18" s="7" t="s">
        <v>29</v>
      </c>
      <c r="G18" s="7" t="s">
        <v>55</v>
      </c>
      <c r="H18" s="7" t="s">
        <v>19</v>
      </c>
      <c r="I18" s="16">
        <v>44963</v>
      </c>
      <c r="J18" s="7" t="s">
        <v>20</v>
      </c>
      <c r="K18" s="17" t="s">
        <v>21</v>
      </c>
      <c r="L18" s="18">
        <v>3600</v>
      </c>
      <c r="M18" s="7"/>
    </row>
    <row r="19" s="2" customFormat="1" ht="18" customHeight="1" spans="1:13">
      <c r="A19" s="7">
        <v>16</v>
      </c>
      <c r="B19" s="8" t="s">
        <v>56</v>
      </c>
      <c r="C19" s="8" t="s">
        <v>15</v>
      </c>
      <c r="D19" s="7" t="s">
        <v>16</v>
      </c>
      <c r="E19" s="8">
        <f>2024-1992</f>
        <v>32</v>
      </c>
      <c r="F19" s="7" t="s">
        <v>29</v>
      </c>
      <c r="G19" s="7" t="s">
        <v>57</v>
      </c>
      <c r="H19" s="7" t="s">
        <v>19</v>
      </c>
      <c r="I19" s="16">
        <v>44963</v>
      </c>
      <c r="J19" s="7" t="s">
        <v>41</v>
      </c>
      <c r="K19" s="17" t="s">
        <v>21</v>
      </c>
      <c r="L19" s="18">
        <v>3600</v>
      </c>
      <c r="M19" s="7"/>
    </row>
    <row r="20" s="2" customFormat="1" ht="18" customHeight="1" spans="1:13">
      <c r="A20" s="7">
        <v>17</v>
      </c>
      <c r="B20" s="8" t="s">
        <v>58</v>
      </c>
      <c r="C20" s="8" t="s">
        <v>15</v>
      </c>
      <c r="D20" s="7" t="s">
        <v>16</v>
      </c>
      <c r="E20" s="8">
        <f>2024-1988</f>
        <v>36</v>
      </c>
      <c r="F20" s="7" t="s">
        <v>17</v>
      </c>
      <c r="G20" s="7" t="s">
        <v>59</v>
      </c>
      <c r="H20" s="7" t="s">
        <v>19</v>
      </c>
      <c r="I20" s="16">
        <v>44963</v>
      </c>
      <c r="J20" s="7" t="s">
        <v>20</v>
      </c>
      <c r="K20" s="17" t="s">
        <v>21</v>
      </c>
      <c r="L20" s="18">
        <v>3600</v>
      </c>
      <c r="M20" s="7"/>
    </row>
    <row r="21" s="2" customFormat="1" ht="18" customHeight="1" spans="1:13">
      <c r="A21" s="7">
        <v>18</v>
      </c>
      <c r="B21" s="8" t="s">
        <v>60</v>
      </c>
      <c r="C21" s="8" t="s">
        <v>15</v>
      </c>
      <c r="D21" s="7" t="s">
        <v>16</v>
      </c>
      <c r="E21" s="8">
        <f>2024-1986</f>
        <v>38</v>
      </c>
      <c r="F21" s="7" t="s">
        <v>61</v>
      </c>
      <c r="G21" s="7" t="s">
        <v>62</v>
      </c>
      <c r="H21" s="8" t="s">
        <v>24</v>
      </c>
      <c r="I21" s="20">
        <v>44967</v>
      </c>
      <c r="J21" s="7" t="s">
        <v>63</v>
      </c>
      <c r="K21" s="17" t="s">
        <v>21</v>
      </c>
      <c r="L21" s="18">
        <v>3600</v>
      </c>
      <c r="M21" s="7"/>
    </row>
    <row r="22" s="2" customFormat="1" ht="18" customHeight="1" spans="1:13">
      <c r="A22" s="7">
        <v>19</v>
      </c>
      <c r="B22" s="8" t="s">
        <v>64</v>
      </c>
      <c r="C22" s="8" t="s">
        <v>15</v>
      </c>
      <c r="D22" s="7" t="s">
        <v>16</v>
      </c>
      <c r="E22" s="8">
        <f>2024-1992</f>
        <v>32</v>
      </c>
      <c r="F22" s="7" t="s">
        <v>29</v>
      </c>
      <c r="G22" s="7" t="s">
        <v>65</v>
      </c>
      <c r="H22" s="7" t="s">
        <v>19</v>
      </c>
      <c r="I22" s="16">
        <v>44963</v>
      </c>
      <c r="J22" s="7" t="s">
        <v>20</v>
      </c>
      <c r="K22" s="17" t="s">
        <v>21</v>
      </c>
      <c r="L22" s="18">
        <v>3600</v>
      </c>
      <c r="M22" s="7"/>
    </row>
    <row r="23" s="2" customFormat="1" ht="18" customHeight="1" spans="1:13">
      <c r="A23" s="7">
        <v>20</v>
      </c>
      <c r="B23" s="8" t="s">
        <v>66</v>
      </c>
      <c r="C23" s="8" t="s">
        <v>28</v>
      </c>
      <c r="D23" s="7" t="s">
        <v>16</v>
      </c>
      <c r="E23" s="8">
        <f>2024-1991</f>
        <v>33</v>
      </c>
      <c r="F23" s="7" t="s">
        <v>61</v>
      </c>
      <c r="G23" s="7" t="s">
        <v>67</v>
      </c>
      <c r="H23" s="7" t="s">
        <v>19</v>
      </c>
      <c r="I23" s="16">
        <v>44963</v>
      </c>
      <c r="J23" s="7" t="s">
        <v>20</v>
      </c>
      <c r="K23" s="17" t="s">
        <v>21</v>
      </c>
      <c r="L23" s="18">
        <v>3600</v>
      </c>
      <c r="M23" s="7"/>
    </row>
    <row r="24" s="2" customFormat="1" ht="18" customHeight="1" spans="1:13">
      <c r="A24" s="7">
        <v>21</v>
      </c>
      <c r="B24" s="8" t="s">
        <v>68</v>
      </c>
      <c r="C24" s="8" t="s">
        <v>15</v>
      </c>
      <c r="D24" s="7" t="s">
        <v>16</v>
      </c>
      <c r="E24" s="8">
        <f>2024-1982</f>
        <v>42</v>
      </c>
      <c r="F24" s="7" t="s">
        <v>17</v>
      </c>
      <c r="G24" s="7" t="s">
        <v>69</v>
      </c>
      <c r="H24" s="7" t="s">
        <v>19</v>
      </c>
      <c r="I24" s="16">
        <v>44963</v>
      </c>
      <c r="J24" s="7" t="s">
        <v>70</v>
      </c>
      <c r="K24" s="17" t="s">
        <v>21</v>
      </c>
      <c r="L24" s="18">
        <v>3600</v>
      </c>
      <c r="M24" s="7"/>
    </row>
    <row r="25" s="2" customFormat="1" ht="18" customHeight="1" spans="1:13">
      <c r="A25" s="7">
        <v>22</v>
      </c>
      <c r="B25" s="8" t="s">
        <v>71</v>
      </c>
      <c r="C25" s="8" t="s">
        <v>15</v>
      </c>
      <c r="D25" s="7" t="s">
        <v>16</v>
      </c>
      <c r="E25" s="8">
        <f>2024-1990</f>
        <v>34</v>
      </c>
      <c r="F25" s="7" t="s">
        <v>17</v>
      </c>
      <c r="G25" s="7" t="s">
        <v>72</v>
      </c>
      <c r="H25" s="8" t="s">
        <v>24</v>
      </c>
      <c r="I25" s="16">
        <v>44963</v>
      </c>
      <c r="J25" s="7" t="s">
        <v>20</v>
      </c>
      <c r="K25" s="17" t="s">
        <v>21</v>
      </c>
      <c r="L25" s="18">
        <v>3000</v>
      </c>
      <c r="M25" s="19"/>
    </row>
    <row r="26" s="2" customFormat="1" ht="18" customHeight="1" spans="1:13">
      <c r="A26" s="7">
        <v>23</v>
      </c>
      <c r="B26" s="8" t="s">
        <v>73</v>
      </c>
      <c r="C26" s="8" t="s">
        <v>15</v>
      </c>
      <c r="D26" s="7" t="s">
        <v>16</v>
      </c>
      <c r="E26" s="8">
        <f>2023-1988</f>
        <v>35</v>
      </c>
      <c r="F26" s="7" t="s">
        <v>17</v>
      </c>
      <c r="G26" s="7" t="s">
        <v>74</v>
      </c>
      <c r="H26" s="8" t="s">
        <v>24</v>
      </c>
      <c r="I26" s="16">
        <v>44963</v>
      </c>
      <c r="J26" s="7" t="s">
        <v>75</v>
      </c>
      <c r="K26" s="17" t="s">
        <v>21</v>
      </c>
      <c r="L26" s="18">
        <v>3600</v>
      </c>
      <c r="M26" s="7"/>
    </row>
    <row r="27" s="2" customFormat="1" ht="18" customHeight="1" spans="1:13">
      <c r="A27" s="7">
        <v>24</v>
      </c>
      <c r="B27" s="8" t="s">
        <v>76</v>
      </c>
      <c r="C27" s="8" t="s">
        <v>15</v>
      </c>
      <c r="D27" s="7" t="s">
        <v>16</v>
      </c>
      <c r="E27" s="8">
        <f>2024-1989</f>
        <v>35</v>
      </c>
      <c r="F27" s="7" t="s">
        <v>17</v>
      </c>
      <c r="G27" s="7" t="s">
        <v>77</v>
      </c>
      <c r="H27" s="8" t="s">
        <v>24</v>
      </c>
      <c r="I27" s="16">
        <v>44966</v>
      </c>
      <c r="J27" s="7" t="s">
        <v>78</v>
      </c>
      <c r="K27" s="17" t="s">
        <v>21</v>
      </c>
      <c r="L27" s="18">
        <v>3600</v>
      </c>
      <c r="M27" s="7"/>
    </row>
    <row r="28" s="2" customFormat="1" ht="18" customHeight="1" spans="1:13">
      <c r="A28" s="7">
        <v>25</v>
      </c>
      <c r="B28" s="8" t="s">
        <v>79</v>
      </c>
      <c r="C28" s="8" t="s">
        <v>15</v>
      </c>
      <c r="D28" s="7" t="s">
        <v>16</v>
      </c>
      <c r="E28" s="8">
        <f>2024-1992</f>
        <v>32</v>
      </c>
      <c r="F28" s="7" t="s">
        <v>17</v>
      </c>
      <c r="G28" s="7" t="s">
        <v>80</v>
      </c>
      <c r="H28" s="7" t="s">
        <v>19</v>
      </c>
      <c r="I28" s="16">
        <v>44963</v>
      </c>
      <c r="J28" s="7" t="s">
        <v>20</v>
      </c>
      <c r="K28" s="17" t="s">
        <v>81</v>
      </c>
      <c r="L28" s="21">
        <v>3600</v>
      </c>
      <c r="M28" s="7"/>
    </row>
    <row r="29" s="2" customFormat="1" ht="18" customHeight="1" spans="1:13">
      <c r="A29" s="7">
        <v>26</v>
      </c>
      <c r="B29" s="8" t="s">
        <v>82</v>
      </c>
      <c r="C29" s="8" t="s">
        <v>15</v>
      </c>
      <c r="D29" s="10" t="s">
        <v>16</v>
      </c>
      <c r="E29" s="8">
        <f t="shared" ref="E29:E34" si="0">2024-1979</f>
        <v>45</v>
      </c>
      <c r="F29" s="8" t="s">
        <v>17</v>
      </c>
      <c r="G29" s="7" t="s">
        <v>83</v>
      </c>
      <c r="H29" s="7" t="s">
        <v>19</v>
      </c>
      <c r="I29" s="20">
        <v>44991</v>
      </c>
      <c r="J29" s="7" t="s">
        <v>84</v>
      </c>
      <c r="K29" s="17" t="s">
        <v>81</v>
      </c>
      <c r="L29" s="21">
        <v>3600</v>
      </c>
      <c r="M29" s="7"/>
    </row>
    <row r="30" s="2" customFormat="1" ht="18" customHeight="1" spans="1:13">
      <c r="A30" s="7">
        <v>27</v>
      </c>
      <c r="B30" s="8" t="s">
        <v>85</v>
      </c>
      <c r="C30" s="8" t="s">
        <v>15</v>
      </c>
      <c r="D30" s="10" t="s">
        <v>16</v>
      </c>
      <c r="E30" s="8">
        <f t="shared" si="0"/>
        <v>45</v>
      </c>
      <c r="F30" s="8" t="s">
        <v>17</v>
      </c>
      <c r="G30" s="7" t="s">
        <v>86</v>
      </c>
      <c r="H30" s="7" t="s">
        <v>19</v>
      </c>
      <c r="I30" s="20">
        <v>45001</v>
      </c>
      <c r="J30" s="7" t="s">
        <v>87</v>
      </c>
      <c r="K30" s="17" t="s">
        <v>88</v>
      </c>
      <c r="L30" s="8">
        <v>3000</v>
      </c>
      <c r="M30" s="10"/>
    </row>
    <row r="31" s="2" customFormat="1" ht="18" customHeight="1" spans="1:13">
      <c r="A31" s="7">
        <v>28</v>
      </c>
      <c r="B31" s="8" t="s">
        <v>89</v>
      </c>
      <c r="C31" s="8" t="s">
        <v>15</v>
      </c>
      <c r="D31" s="8" t="s">
        <v>16</v>
      </c>
      <c r="E31" s="8">
        <f>2024-1987</f>
        <v>37</v>
      </c>
      <c r="F31" s="8" t="s">
        <v>17</v>
      </c>
      <c r="G31" s="7" t="s">
        <v>90</v>
      </c>
      <c r="H31" s="8" t="s">
        <v>24</v>
      </c>
      <c r="I31" s="20">
        <v>45005</v>
      </c>
      <c r="J31" s="7" t="s">
        <v>91</v>
      </c>
      <c r="K31" s="17" t="s">
        <v>88</v>
      </c>
      <c r="L31" s="8">
        <v>3000</v>
      </c>
      <c r="M31" s="10"/>
    </row>
    <row r="32" s="2" customFormat="1" ht="18" customHeight="1" spans="1:13">
      <c r="A32" s="7">
        <v>29</v>
      </c>
      <c r="B32" s="8" t="s">
        <v>92</v>
      </c>
      <c r="C32" s="8" t="s">
        <v>15</v>
      </c>
      <c r="D32" s="8" t="s">
        <v>16</v>
      </c>
      <c r="E32" s="8">
        <f>2024-1982</f>
        <v>42</v>
      </c>
      <c r="F32" s="8" t="s">
        <v>17</v>
      </c>
      <c r="G32" s="7" t="s">
        <v>93</v>
      </c>
      <c r="H32" s="8" t="s">
        <v>24</v>
      </c>
      <c r="I32" s="20">
        <v>45005</v>
      </c>
      <c r="J32" s="7" t="s">
        <v>91</v>
      </c>
      <c r="K32" s="17" t="s">
        <v>88</v>
      </c>
      <c r="L32" s="8">
        <v>3000</v>
      </c>
      <c r="M32" s="10"/>
    </row>
    <row r="33" s="2" customFormat="1" ht="18" customHeight="1" spans="1:13">
      <c r="A33" s="7">
        <v>30</v>
      </c>
      <c r="B33" s="8" t="s">
        <v>94</v>
      </c>
      <c r="C33" s="8" t="s">
        <v>15</v>
      </c>
      <c r="D33" s="8" t="s">
        <v>16</v>
      </c>
      <c r="E33" s="8">
        <f>2024-1982</f>
        <v>42</v>
      </c>
      <c r="F33" s="8" t="s">
        <v>17</v>
      </c>
      <c r="G33" s="7" t="s">
        <v>95</v>
      </c>
      <c r="H33" s="8" t="s">
        <v>24</v>
      </c>
      <c r="I33" s="20">
        <v>45005</v>
      </c>
      <c r="J33" s="7" t="s">
        <v>91</v>
      </c>
      <c r="K33" s="17" t="s">
        <v>88</v>
      </c>
      <c r="L33" s="8">
        <v>3000</v>
      </c>
      <c r="M33" s="10"/>
    </row>
    <row r="34" s="2" customFormat="1" ht="21" customHeight="1" spans="1:13">
      <c r="A34" s="7">
        <v>31</v>
      </c>
      <c r="B34" s="8" t="s">
        <v>96</v>
      </c>
      <c r="C34" s="8" t="s">
        <v>15</v>
      </c>
      <c r="D34" s="8" t="s">
        <v>16</v>
      </c>
      <c r="E34" s="8">
        <f t="shared" si="0"/>
        <v>45</v>
      </c>
      <c r="F34" s="8" t="s">
        <v>17</v>
      </c>
      <c r="G34" s="7" t="s">
        <v>97</v>
      </c>
      <c r="H34" s="7" t="s">
        <v>19</v>
      </c>
      <c r="I34" s="20">
        <v>45036</v>
      </c>
      <c r="J34" s="7" t="s">
        <v>98</v>
      </c>
      <c r="K34" s="17" t="s">
        <v>99</v>
      </c>
      <c r="L34" s="8">
        <v>3000</v>
      </c>
      <c r="M34" s="10"/>
    </row>
    <row r="35" s="2" customFormat="1" ht="18" customHeight="1" spans="1:13">
      <c r="A35" s="7">
        <v>32</v>
      </c>
      <c r="B35" s="8" t="s">
        <v>100</v>
      </c>
      <c r="C35" s="8" t="s">
        <v>28</v>
      </c>
      <c r="D35" s="8" t="s">
        <v>16</v>
      </c>
      <c r="E35" s="8">
        <f>2024-1998</f>
        <v>26</v>
      </c>
      <c r="F35" s="8" t="s">
        <v>17</v>
      </c>
      <c r="G35" s="7" t="s">
        <v>101</v>
      </c>
      <c r="H35" s="8" t="s">
        <v>24</v>
      </c>
      <c r="I35" s="20">
        <v>45038</v>
      </c>
      <c r="J35" s="7" t="s">
        <v>98</v>
      </c>
      <c r="K35" s="17" t="s">
        <v>102</v>
      </c>
      <c r="L35" s="21">
        <v>3600</v>
      </c>
      <c r="M35" s="10"/>
    </row>
    <row r="36" s="2" customFormat="1" ht="18" customHeight="1" spans="1:13">
      <c r="A36" s="7">
        <v>33</v>
      </c>
      <c r="B36" s="8" t="s">
        <v>103</v>
      </c>
      <c r="C36" s="8" t="s">
        <v>15</v>
      </c>
      <c r="D36" s="8" t="s">
        <v>16</v>
      </c>
      <c r="E36" s="8">
        <f>2024-1989</f>
        <v>35</v>
      </c>
      <c r="F36" s="8" t="s">
        <v>17</v>
      </c>
      <c r="G36" s="7" t="s">
        <v>104</v>
      </c>
      <c r="H36" s="7" t="s">
        <v>19</v>
      </c>
      <c r="I36" s="20">
        <v>45040</v>
      </c>
      <c r="J36" s="7" t="s">
        <v>105</v>
      </c>
      <c r="K36" s="17" t="s">
        <v>106</v>
      </c>
      <c r="L36" s="8">
        <v>3000</v>
      </c>
      <c r="M36" s="10"/>
    </row>
    <row r="37" s="2" customFormat="1" ht="18" customHeight="1" spans="1:13">
      <c r="A37" s="7">
        <v>34</v>
      </c>
      <c r="B37" s="8" t="s">
        <v>107</v>
      </c>
      <c r="C37" s="8" t="s">
        <v>15</v>
      </c>
      <c r="D37" s="8" t="s">
        <v>16</v>
      </c>
      <c r="E37" s="8">
        <f>2024-1977</f>
        <v>47</v>
      </c>
      <c r="F37" s="8" t="s">
        <v>17</v>
      </c>
      <c r="G37" s="7" t="s">
        <v>108</v>
      </c>
      <c r="H37" s="7" t="s">
        <v>19</v>
      </c>
      <c r="I37" s="20">
        <v>45049</v>
      </c>
      <c r="J37" s="7" t="s">
        <v>109</v>
      </c>
      <c r="K37" s="17" t="s">
        <v>110</v>
      </c>
      <c r="L37" s="21">
        <v>3600</v>
      </c>
      <c r="M37" s="10"/>
    </row>
    <row r="38" s="2" customFormat="1" ht="18" customHeight="1" spans="1:13">
      <c r="A38" s="7">
        <v>35</v>
      </c>
      <c r="B38" s="8" t="s">
        <v>111</v>
      </c>
      <c r="C38" s="8" t="s">
        <v>15</v>
      </c>
      <c r="D38" s="8" t="s">
        <v>16</v>
      </c>
      <c r="E38" s="8">
        <f>2024-1982</f>
        <v>42</v>
      </c>
      <c r="F38" s="8" t="s">
        <v>17</v>
      </c>
      <c r="G38" s="7" t="s">
        <v>112</v>
      </c>
      <c r="H38" s="7" t="s">
        <v>19</v>
      </c>
      <c r="I38" s="20">
        <v>44985</v>
      </c>
      <c r="J38" s="7" t="s">
        <v>113</v>
      </c>
      <c r="K38" s="17" t="s">
        <v>114</v>
      </c>
      <c r="L38" s="8">
        <v>3600</v>
      </c>
      <c r="M38" s="10"/>
    </row>
    <row r="39" s="2" customFormat="1" ht="18" customHeight="1" spans="1:13">
      <c r="A39" s="7">
        <v>36</v>
      </c>
      <c r="B39" s="8" t="s">
        <v>115</v>
      </c>
      <c r="C39" s="8" t="s">
        <v>15</v>
      </c>
      <c r="D39" s="8" t="s">
        <v>16</v>
      </c>
      <c r="E39" s="8">
        <f>2024-1984</f>
        <v>40</v>
      </c>
      <c r="F39" s="8" t="s">
        <v>17</v>
      </c>
      <c r="G39" s="7" t="s">
        <v>116</v>
      </c>
      <c r="H39" s="8" t="s">
        <v>24</v>
      </c>
      <c r="I39" s="20">
        <v>45157</v>
      </c>
      <c r="J39" s="7" t="s">
        <v>117</v>
      </c>
      <c r="K39" s="17" t="s">
        <v>118</v>
      </c>
      <c r="L39" s="8">
        <v>2400</v>
      </c>
      <c r="M39" s="10"/>
    </row>
    <row r="40" s="2" customFormat="1" ht="18" customHeight="1" spans="1:13">
      <c r="A40" s="7">
        <v>37</v>
      </c>
      <c r="B40" s="8" t="s">
        <v>119</v>
      </c>
      <c r="C40" s="8" t="s">
        <v>28</v>
      </c>
      <c r="D40" s="8" t="s">
        <v>16</v>
      </c>
      <c r="E40" s="8">
        <f>2024-1984</f>
        <v>40</v>
      </c>
      <c r="F40" s="8" t="s">
        <v>17</v>
      </c>
      <c r="G40" s="7" t="s">
        <v>120</v>
      </c>
      <c r="H40" s="7" t="s">
        <v>19</v>
      </c>
      <c r="I40" s="20">
        <v>45169</v>
      </c>
      <c r="J40" s="7" t="s">
        <v>121</v>
      </c>
      <c r="K40" s="17" t="s">
        <v>118</v>
      </c>
      <c r="L40" s="8">
        <v>2400</v>
      </c>
      <c r="M40" s="10"/>
    </row>
    <row r="41" s="2" customFormat="1" ht="18" customHeight="1" spans="1:13">
      <c r="A41" s="7">
        <v>38</v>
      </c>
      <c r="B41" s="8" t="s">
        <v>122</v>
      </c>
      <c r="C41" s="8" t="s">
        <v>28</v>
      </c>
      <c r="D41" s="8" t="s">
        <v>16</v>
      </c>
      <c r="E41" s="8">
        <f>2024-1987</f>
        <v>37</v>
      </c>
      <c r="F41" s="7" t="s">
        <v>29</v>
      </c>
      <c r="G41" s="7" t="s">
        <v>123</v>
      </c>
      <c r="H41" s="8" t="s">
        <v>24</v>
      </c>
      <c r="I41" s="20">
        <v>45171</v>
      </c>
      <c r="J41" s="7" t="s">
        <v>124</v>
      </c>
      <c r="K41" s="17" t="s">
        <v>118</v>
      </c>
      <c r="L41" s="8">
        <v>2400</v>
      </c>
      <c r="M41" s="10"/>
    </row>
    <row r="42" s="2" customFormat="1" ht="18" customHeight="1" spans="1:13">
      <c r="A42" s="7">
        <v>39</v>
      </c>
      <c r="B42" s="8" t="s">
        <v>125</v>
      </c>
      <c r="C42" s="8" t="s">
        <v>28</v>
      </c>
      <c r="D42" s="8" t="s">
        <v>16</v>
      </c>
      <c r="E42" s="8">
        <f>2024-1968</f>
        <v>56</v>
      </c>
      <c r="F42" s="8" t="s">
        <v>17</v>
      </c>
      <c r="G42" s="7" t="s">
        <v>126</v>
      </c>
      <c r="H42" s="7" t="s">
        <v>19</v>
      </c>
      <c r="I42" s="20">
        <v>45218</v>
      </c>
      <c r="J42" s="7" t="s">
        <v>127</v>
      </c>
      <c r="K42" s="17" t="s">
        <v>128</v>
      </c>
      <c r="L42" s="8">
        <v>1200</v>
      </c>
      <c r="M42" s="10"/>
    </row>
    <row r="43" s="2" customFormat="1" ht="18" customHeight="1" spans="1:13">
      <c r="A43" s="7">
        <v>40</v>
      </c>
      <c r="B43" s="8" t="s">
        <v>129</v>
      </c>
      <c r="C43" s="8" t="s">
        <v>28</v>
      </c>
      <c r="D43" s="8" t="s">
        <v>16</v>
      </c>
      <c r="E43" s="8">
        <f>2024-1973</f>
        <v>51</v>
      </c>
      <c r="F43" s="8" t="s">
        <v>17</v>
      </c>
      <c r="G43" s="7" t="s">
        <v>130</v>
      </c>
      <c r="H43" s="7" t="s">
        <v>19</v>
      </c>
      <c r="I43" s="20">
        <v>45224</v>
      </c>
      <c r="J43" s="7" t="s">
        <v>131</v>
      </c>
      <c r="K43" s="17" t="s">
        <v>128</v>
      </c>
      <c r="L43" s="8">
        <v>1200</v>
      </c>
      <c r="M43" s="10"/>
    </row>
    <row r="44" s="2" customFormat="1" ht="18" customHeight="1" spans="1:13">
      <c r="A44" s="7">
        <v>41</v>
      </c>
      <c r="B44" s="8" t="s">
        <v>132</v>
      </c>
      <c r="C44" s="8" t="s">
        <v>28</v>
      </c>
      <c r="D44" s="8" t="s">
        <v>16</v>
      </c>
      <c r="E44" s="8">
        <f>2024-2002</f>
        <v>22</v>
      </c>
      <c r="F44" s="8" t="s">
        <v>61</v>
      </c>
      <c r="G44" s="7" t="s">
        <v>133</v>
      </c>
      <c r="H44" s="7" t="s">
        <v>19</v>
      </c>
      <c r="I44" s="20">
        <v>45235</v>
      </c>
      <c r="J44" s="7" t="s">
        <v>134</v>
      </c>
      <c r="K44" s="17" t="s">
        <v>128</v>
      </c>
      <c r="L44" s="8">
        <v>1200</v>
      </c>
      <c r="M44" s="10"/>
    </row>
    <row r="45" s="2" customFormat="1" ht="18" customHeight="1" spans="1:13">
      <c r="A45" s="7">
        <v>42</v>
      </c>
      <c r="B45" s="8" t="s">
        <v>135</v>
      </c>
      <c r="C45" s="8" t="s">
        <v>15</v>
      </c>
      <c r="D45" s="8" t="s">
        <v>16</v>
      </c>
      <c r="E45" s="8">
        <f>2024-1990</f>
        <v>34</v>
      </c>
      <c r="F45" s="8" t="s">
        <v>17</v>
      </c>
      <c r="G45" s="7" t="s">
        <v>136</v>
      </c>
      <c r="H45" s="8" t="s">
        <v>24</v>
      </c>
      <c r="I45" s="20">
        <v>45243</v>
      </c>
      <c r="J45" s="7" t="s">
        <v>137</v>
      </c>
      <c r="K45" s="18">
        <v>2023.12</v>
      </c>
      <c r="L45" s="8">
        <v>600</v>
      </c>
      <c r="M45" s="8"/>
    </row>
    <row r="46" s="2" customFormat="1" ht="18" customHeight="1" spans="1:13">
      <c r="A46" s="7">
        <v>43</v>
      </c>
      <c r="B46" s="8" t="s">
        <v>138</v>
      </c>
      <c r="C46" s="8" t="s">
        <v>15</v>
      </c>
      <c r="D46" s="8" t="s">
        <v>16</v>
      </c>
      <c r="E46" s="8">
        <f>2024-1975</f>
        <v>49</v>
      </c>
      <c r="F46" s="8" t="s">
        <v>17</v>
      </c>
      <c r="G46" s="7" t="s">
        <v>139</v>
      </c>
      <c r="H46" s="7" t="s">
        <v>19</v>
      </c>
      <c r="I46" s="20">
        <v>45156</v>
      </c>
      <c r="J46" s="7" t="s">
        <v>140</v>
      </c>
      <c r="K46" s="8" t="s">
        <v>141</v>
      </c>
      <c r="L46" s="8">
        <v>1200</v>
      </c>
      <c r="M46" s="8"/>
    </row>
    <row r="47" ht="18" customHeight="1" spans="1:13">
      <c r="A47" s="11" t="s">
        <v>142</v>
      </c>
      <c r="B47" s="12"/>
      <c r="C47" s="8"/>
      <c r="D47" s="10"/>
      <c r="E47" s="8"/>
      <c r="F47" s="8"/>
      <c r="G47" s="13"/>
      <c r="H47" s="13"/>
      <c r="I47" s="13"/>
      <c r="J47" s="22"/>
      <c r="K47" s="22"/>
      <c r="L47" s="8">
        <f>SUM(L4:L46)</f>
        <v>134400</v>
      </c>
      <c r="M47" s="22"/>
    </row>
  </sheetData>
  <mergeCells count="15">
    <mergeCell ref="A1:M1"/>
    <mergeCell ref="A47:B47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conditionalFormatting sqref="B28">
    <cfRule type="duplicateValues" dxfId="0" priority="4"/>
  </conditionalFormatting>
  <conditionalFormatting sqref="B38">
    <cfRule type="duplicateValues" dxfId="0" priority="3"/>
  </conditionalFormatting>
  <conditionalFormatting sqref="B46">
    <cfRule type="duplicateValues" dxfId="0" priority="2"/>
  </conditionalFormatting>
  <conditionalFormatting sqref="B4:B18 B22 B25:B27 B30:B36 B45 B39:B41">
    <cfRule type="duplicateValues" dxfId="0" priority="5"/>
  </conditionalFormatting>
  <dataValidations count="1">
    <dataValidation type="list" allowBlank="1" showInputMessage="1" showErrorMessage="1" sqref="C15 C23 C17:C18">
      <formula1>"男,女"</formula1>
    </dataValidation>
  </dataValidations>
  <printOptions horizontalCentered="1"/>
  <pageMargins left="0.393055555555556" right="0.393055555555556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♥♥♥</cp:lastModifiedBy>
  <dcterms:created xsi:type="dcterms:W3CDTF">2021-11-15T02:10:00Z</dcterms:created>
  <dcterms:modified xsi:type="dcterms:W3CDTF">2025-03-25T00:18:13Z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C7A99FC3539148E683BB45B9F5AD72B9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eyJoZGlkIjoiZGRiYTE3ZmUyZDUyNzBkZGJjNWEwNmYyOTQ3OWM4NmQifQ==</vt:lpwstr>
  </property>
</Properties>
</file>